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filterPrivacy="1" defaultThemeVersion="124226"/>
  <xr:revisionPtr revIDLastSave="0" documentId="13_ncr:1_{DEC270C3-DEB8-4A6C-9BC4-896F84E9B5B2}" xr6:coauthVersionLast="46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rok 2020-2022" sheetId="1" r:id="rId1"/>
    <sheet name="rok 2021-2023" sheetId="2" r:id="rId2"/>
    <sheet name="rok 2021-2024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6" i="3" l="1"/>
  <c r="E63" i="3"/>
  <c r="D63" i="3"/>
  <c r="C63" i="3"/>
  <c r="B63" i="3"/>
  <c r="E61" i="3"/>
  <c r="D61" i="3"/>
  <c r="C61" i="3"/>
  <c r="B61" i="3"/>
  <c r="E55" i="3"/>
  <c r="D55" i="3"/>
  <c r="C55" i="3"/>
  <c r="B55" i="3"/>
  <c r="E46" i="3"/>
  <c r="D46" i="3"/>
  <c r="C46" i="3"/>
  <c r="B46" i="3"/>
  <c r="E31" i="3"/>
  <c r="D31" i="3"/>
  <c r="C31" i="3"/>
  <c r="B31" i="3"/>
  <c r="E30" i="3"/>
  <c r="D30" i="3"/>
  <c r="D65" i="3" s="1"/>
  <c r="D68" i="3" s="1"/>
  <c r="C30" i="3"/>
  <c r="C65" i="3" s="1"/>
  <c r="C68" i="3" s="1"/>
  <c r="B30" i="3"/>
  <c r="B65" i="3" s="1"/>
  <c r="B68" i="3" s="1"/>
  <c r="E28" i="3"/>
  <c r="D28" i="3"/>
  <c r="C28" i="3"/>
  <c r="B28" i="3"/>
  <c r="E22" i="3"/>
  <c r="D22" i="3"/>
  <c r="C22" i="3"/>
  <c r="B22" i="3"/>
  <c r="E20" i="3"/>
  <c r="D20" i="3"/>
  <c r="C20" i="3"/>
  <c r="B20" i="3"/>
  <c r="E18" i="3"/>
  <c r="D18" i="3"/>
  <c r="C18" i="3"/>
  <c r="B18" i="3"/>
  <c r="E13" i="3"/>
  <c r="D13" i="3"/>
  <c r="C13" i="3"/>
  <c r="B13" i="3"/>
  <c r="E9" i="3"/>
  <c r="D9" i="3"/>
  <c r="C9" i="3"/>
  <c r="B9" i="3"/>
  <c r="E5" i="3"/>
  <c r="D5" i="3"/>
  <c r="C5" i="3"/>
  <c r="B5" i="3"/>
  <c r="E4" i="3"/>
  <c r="E25" i="3" s="1"/>
  <c r="D4" i="3"/>
  <c r="D25" i="3" s="1"/>
  <c r="C4" i="3"/>
  <c r="C25" i="3" s="1"/>
  <c r="B4" i="3"/>
  <c r="B25" i="3" s="1"/>
  <c r="D59" i="2"/>
  <c r="D57" i="2"/>
  <c r="D52" i="2"/>
  <c r="D45" i="2"/>
  <c r="D31" i="2"/>
  <c r="D28" i="2"/>
  <c r="D22" i="2"/>
  <c r="D20" i="2"/>
  <c r="D18" i="2"/>
  <c r="D13" i="2"/>
  <c r="D9" i="2"/>
  <c r="D5" i="2"/>
  <c r="C59" i="2"/>
  <c r="B59" i="2"/>
  <c r="C57" i="2"/>
  <c r="B57" i="2"/>
  <c r="C52" i="2"/>
  <c r="B52" i="2"/>
  <c r="C45" i="2"/>
  <c r="B45" i="2"/>
  <c r="C31" i="2"/>
  <c r="B31" i="2"/>
  <c r="C28" i="2"/>
  <c r="B28" i="2"/>
  <c r="C22" i="2"/>
  <c r="B22" i="2"/>
  <c r="C20" i="2"/>
  <c r="B20" i="2"/>
  <c r="C18" i="2"/>
  <c r="B18" i="2"/>
  <c r="C13" i="2"/>
  <c r="B13" i="2"/>
  <c r="C9" i="2"/>
  <c r="B9" i="2"/>
  <c r="C5" i="2"/>
  <c r="C4" i="2" s="1"/>
  <c r="B5" i="2"/>
  <c r="B4" i="2"/>
  <c r="D59" i="1"/>
  <c r="D57" i="1"/>
  <c r="D28" i="1"/>
  <c r="D20" i="1"/>
  <c r="D18" i="1"/>
  <c r="B13" i="1"/>
  <c r="C13" i="1"/>
  <c r="C28" i="1"/>
  <c r="C22" i="1"/>
  <c r="C52" i="1"/>
  <c r="B52" i="1"/>
  <c r="E65" i="3" l="1"/>
  <c r="E68" i="3" s="1"/>
  <c r="C69" i="3"/>
  <c r="C66" i="3"/>
  <c r="E69" i="3"/>
  <c r="B66" i="3"/>
  <c r="B69" i="3"/>
  <c r="D69" i="3"/>
  <c r="D66" i="3"/>
  <c r="C30" i="2"/>
  <c r="C61" i="2" s="1"/>
  <c r="C64" i="2" s="1"/>
  <c r="B25" i="2"/>
  <c r="C25" i="2"/>
  <c r="B30" i="2"/>
  <c r="B61" i="2" s="1"/>
  <c r="B64" i="2" s="1"/>
  <c r="D30" i="2"/>
  <c r="D61" i="2" s="1"/>
  <c r="D64" i="2" s="1"/>
  <c r="D4" i="2"/>
  <c r="D25" i="2" s="1"/>
  <c r="D52" i="1"/>
  <c r="D13" i="1"/>
  <c r="D45" i="1"/>
  <c r="D31" i="1"/>
  <c r="D22" i="1"/>
  <c r="D5" i="1"/>
  <c r="D9" i="1"/>
  <c r="C59" i="1"/>
  <c r="C57" i="1"/>
  <c r="C45" i="1"/>
  <c r="C31" i="1"/>
  <c r="C20" i="1"/>
  <c r="C18" i="1"/>
  <c r="C9" i="1"/>
  <c r="C5" i="1"/>
  <c r="C65" i="2" l="1"/>
  <c r="B62" i="2"/>
  <c r="B65" i="2"/>
  <c r="C62" i="2"/>
  <c r="D65" i="2"/>
  <c r="D62" i="2"/>
  <c r="D30" i="1"/>
  <c r="D61" i="1" s="1"/>
  <c r="D64" i="1" s="1"/>
  <c r="D4" i="1"/>
  <c r="D25" i="1" s="1"/>
  <c r="C30" i="1"/>
  <c r="C61" i="1" s="1"/>
  <c r="C64" i="1" s="1"/>
  <c r="C4" i="1"/>
  <c r="C25" i="1" s="1"/>
  <c r="B5" i="1"/>
  <c r="B9" i="1"/>
  <c r="B18" i="1"/>
  <c r="B20" i="1"/>
  <c r="B22" i="1"/>
  <c r="B28" i="1"/>
  <c r="B31" i="1"/>
  <c r="B45" i="1"/>
  <c r="B57" i="1"/>
  <c r="B59" i="1"/>
  <c r="D62" i="1" l="1"/>
  <c r="D65" i="1"/>
  <c r="C65" i="1"/>
  <c r="C62" i="1"/>
  <c r="B30" i="1"/>
  <c r="B61" i="1" s="1"/>
  <c r="B64" i="1" s="1"/>
  <c r="B4" i="1"/>
  <c r="B25" i="1" s="1"/>
  <c r="B65" i="1" l="1"/>
  <c r="B62" i="1"/>
</calcChain>
</file>

<file path=xl/sharedStrings.xml><?xml version="1.0" encoding="utf-8"?>
<sst xmlns="http://schemas.openxmlformats.org/spreadsheetml/2006/main" count="194" uniqueCount="61">
  <si>
    <t xml:space="preserve">P Ř Í J M Y </t>
  </si>
  <si>
    <t>Úsek správy domovního a bytového fondu</t>
  </si>
  <si>
    <t xml:space="preserve">Úsek financí a rozpočtu </t>
  </si>
  <si>
    <t>Příjmy z pronájmu ostatních nemovitostí a jejich částí</t>
  </si>
  <si>
    <t>Úsek privatizace domovního a bytového fondu</t>
  </si>
  <si>
    <t>Příjmy z prodeje ostatních nemovitostí a jejich částí</t>
  </si>
  <si>
    <t>P Ř Í J M Y  C E L K E M</t>
  </si>
  <si>
    <t xml:space="preserve">V Ý D A J E </t>
  </si>
  <si>
    <t xml:space="preserve">Úsek - investic a oprav </t>
  </si>
  <si>
    <t>DHDM a materiál</t>
  </si>
  <si>
    <t>Výdaje za studenou vodu, teplo, plyn, elektrickou energii</t>
  </si>
  <si>
    <t>Služby nájemníků - úklid, obsluha kotelen, servis výtahů</t>
  </si>
  <si>
    <t>Běžná údržba v bytech a bytových domech - zařizovací předměty</t>
  </si>
  <si>
    <t>Úsek hospodářské správy</t>
  </si>
  <si>
    <t>Inzeráty k pronájmu a prodeji bytového fondu</t>
  </si>
  <si>
    <t xml:space="preserve">Náklady na správu </t>
  </si>
  <si>
    <t xml:space="preserve">(výdaje na platy, vč. pojistného na soc. a zdrav. pojištění) podílející se na správě domovního a bytového fondu </t>
  </si>
  <si>
    <t>V Ý D A J E  C E L K E M</t>
  </si>
  <si>
    <t>Rozdíl      P Ř Í J M Y  -  V Ý D A J E</t>
  </si>
  <si>
    <t>Kapitálové výdaje</t>
  </si>
  <si>
    <t xml:space="preserve">V Ý D A J E  C E L K E M   (vč. kapitálových výdajů) </t>
  </si>
  <si>
    <t>Rozdíl      P Ř Í J M Y  -  V Ý D A J E  (vč. kapitálových výdajů)</t>
  </si>
  <si>
    <t>Přijaté dotace</t>
  </si>
  <si>
    <t>Invesitční neúčelový transfer z rozpočtu SMO</t>
  </si>
  <si>
    <t>oblast bytového fondu</t>
  </si>
  <si>
    <t>oblast nebytového fondu</t>
  </si>
  <si>
    <t>Komunální služby a územní rozvoj (věcné břemeno - Veolia Energie ČR)</t>
  </si>
  <si>
    <t>ostatní výdaje hrazené z úseku správy DBF</t>
  </si>
  <si>
    <t>Činnost místní správy (náhrady za kolky, vyklízení bytů)</t>
  </si>
  <si>
    <t>ostatní příjmy z úseku správy DBF</t>
  </si>
  <si>
    <t xml:space="preserve">Neinvestiční účelový transfer z rozpočtu SMO </t>
  </si>
  <si>
    <t>Příjmy z poskytování služeb</t>
  </si>
  <si>
    <t>Ostatní příjmy - sankční platby, náhrady od pojišťoven, náhrady soudních poplatků, náhrady za kolky</t>
  </si>
  <si>
    <t>Příjmy z pronájmu ost. nemovitostí a jejich částí</t>
  </si>
  <si>
    <t>Ostatní příjmy - náhrady od pojišťoven, náhrady soudních poplatků</t>
  </si>
  <si>
    <t>Velké opravy a udržování bytového fondu včetně projektových dokumentací</t>
  </si>
  <si>
    <t>Zálohy na služby SVJ, odměny správcům SVJ, zálohy do fondu oprav SVJ</t>
  </si>
  <si>
    <t>Úhrada kolků bezhotovostně, náklady advokáta, soudní stěhování (exekuce)</t>
  </si>
  <si>
    <t>Revize, projekty, posudky, ostatní služby</t>
  </si>
  <si>
    <t>Běžná údržba v bytech a bytových domech - zařizovací předměty; významné opravy (nad 100 tis. Kč)</t>
  </si>
  <si>
    <t>Údržba zeleně, pojištění majetku</t>
  </si>
  <si>
    <t>Revize, deratizace, projekty, posudky, služby pošt</t>
  </si>
  <si>
    <t>Ostatní služby - exekuční stěhování, čištění komínů, kontrola hasící techniky, odečty a rozúčtování tepla a vody, domy ve spoluvlastnictví (úklid společných prostor)</t>
  </si>
  <si>
    <t>Vrácení přeplatků z vyúčtování služeb nájemníků, vrácení nedoplatků z vyúčtování služeb od SVJ, vratky nájmů a služeb z minulých let</t>
  </si>
  <si>
    <t>Podlimitní technické zhodnocení</t>
  </si>
  <si>
    <t>Zařizovací předměty</t>
  </si>
  <si>
    <t>Voda,teplo, elektrická energie (budovy úřadu, odlehčovací služba a kluby seniorů)</t>
  </si>
  <si>
    <t>Paušál za havarijní opravy</t>
  </si>
  <si>
    <t>Opravy ve volných bytech</t>
  </si>
  <si>
    <t>Činnost místní správy (přeplatky vyúčtování energií)</t>
  </si>
  <si>
    <t>Komunální rozvoj (drobný dlouhodobý hmotný majetek, nájemné, opravy a udržování)</t>
  </si>
  <si>
    <t>Přehled příjmů a výdajů v oblasti bytového a nebytového fondu (v tis. Kč) 2022</t>
  </si>
  <si>
    <t>Humanitární zahraniční pomoc přímá</t>
  </si>
  <si>
    <t>Úhrada kolků bezhotovostně, náklady advokáta</t>
  </si>
  <si>
    <t>Přehled příjmů a výdajů v oblasti bytového a nebytového fondu (v tis. Kč) 2023</t>
  </si>
  <si>
    <t>Činnost místní správy (náhrady za kolky, vyklízení bytů, pojistná plnění)</t>
  </si>
  <si>
    <t>Přehled příjmů a výdajů v oblasti bytového a nebytového fondu (v tis. Kč) 2024</t>
  </si>
  <si>
    <t>Vodoměry a ITN</t>
  </si>
  <si>
    <t>Propagace NP</t>
  </si>
  <si>
    <t>Krizová opatření</t>
  </si>
  <si>
    <t>tabulka č.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</si>
</sst>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2">
    <xf numFmtId="0" fontId="0" fillId="0" borderId="0" xfId="0"/>
    <xf numFmtId="0" fontId="4" fillId="0" borderId="1" xfId="1" applyFont="1" applyBorder="1" applyAlignment="1">
      <alignment horizontal="right"/>
    </xf>
    <xf numFmtId="0" fontId="7" fillId="0" borderId="0" xfId="1" applyFont="1" applyAlignment="1">
      <alignment horizontal="center"/>
    </xf>
    <xf numFmtId="0" fontId="5" fillId="0" borderId="7" xfId="1" applyFont="1" applyBorder="1"/>
    <xf numFmtId="164" fontId="0" fillId="0" borderId="0" xfId="0" applyNumberFormat="1"/>
    <xf numFmtId="0" fontId="4" fillId="5" borderId="2" xfId="1" applyFont="1" applyFill="1" applyBorder="1" applyAlignment="1">
      <alignment horizontal="center" vertical="center" wrapText="1"/>
    </xf>
    <xf numFmtId="0" fontId="0" fillId="0" borderId="7" xfId="0" applyBorder="1"/>
    <xf numFmtId="0" fontId="4" fillId="5" borderId="10" xfId="1" applyFont="1" applyFill="1" applyBorder="1" applyAlignment="1">
      <alignment horizontal="left" vertical="center"/>
    </xf>
    <xf numFmtId="0" fontId="4" fillId="4" borderId="11" xfId="1" applyFont="1" applyFill="1" applyBorder="1"/>
    <xf numFmtId="0" fontId="4" fillId="6" borderId="12" xfId="1" applyFont="1" applyFill="1" applyBorder="1"/>
    <xf numFmtId="0" fontId="5" fillId="2" borderId="13" xfId="1" applyFont="1" applyFill="1" applyBorder="1"/>
    <xf numFmtId="0" fontId="5" fillId="0" borderId="13" xfId="1" applyFont="1" applyBorder="1"/>
    <xf numFmtId="0" fontId="4" fillId="6" borderId="14" xfId="1" applyFont="1" applyFill="1" applyBorder="1"/>
    <xf numFmtId="0" fontId="3" fillId="0" borderId="13" xfId="1" applyBorder="1"/>
    <xf numFmtId="0" fontId="9" fillId="6" borderId="13" xfId="1" applyFont="1" applyFill="1" applyBorder="1"/>
    <xf numFmtId="0" fontId="5" fillId="2" borderId="15" xfId="1" applyFont="1" applyFill="1" applyBorder="1"/>
    <xf numFmtId="0" fontId="4" fillId="4" borderId="16" xfId="1" applyFont="1" applyFill="1" applyBorder="1"/>
    <xf numFmtId="3" fontId="4" fillId="4" borderId="16" xfId="1" applyNumberFormat="1" applyFont="1" applyFill="1" applyBorder="1" applyAlignment="1">
      <alignment horizontal="left"/>
    </xf>
    <xf numFmtId="0" fontId="5" fillId="0" borderId="12" xfId="1" applyFont="1" applyBorder="1"/>
    <xf numFmtId="0" fontId="5" fillId="0" borderId="15" xfId="1" applyFont="1" applyBorder="1"/>
    <xf numFmtId="0" fontId="4" fillId="5" borderId="16" xfId="1" applyFont="1" applyFill="1" applyBorder="1" applyAlignment="1">
      <alignment horizontal="left" vertical="center"/>
    </xf>
    <xf numFmtId="0" fontId="5" fillId="2" borderId="12" xfId="1" applyFont="1" applyFill="1" applyBorder="1" applyAlignment="1">
      <alignment horizontal="left" vertical="center"/>
    </xf>
    <xf numFmtId="0" fontId="5" fillId="2" borderId="12" xfId="1" applyFont="1" applyFill="1" applyBorder="1"/>
    <xf numFmtId="0" fontId="5" fillId="2" borderId="13" xfId="1" applyFont="1" applyFill="1" applyBorder="1" applyAlignment="1">
      <alignment wrapText="1"/>
    </xf>
    <xf numFmtId="0" fontId="5" fillId="0" borderId="14" xfId="1" applyFont="1" applyBorder="1"/>
    <xf numFmtId="0" fontId="5" fillId="2" borderId="7" xfId="1" applyFont="1" applyFill="1" applyBorder="1"/>
    <xf numFmtId="0" fontId="5" fillId="3" borderId="14" xfId="1" applyFont="1" applyFill="1" applyBorder="1" applyAlignment="1">
      <alignment wrapText="1"/>
    </xf>
    <xf numFmtId="0" fontId="4" fillId="0" borderId="16" xfId="1" applyFont="1" applyBorder="1" applyAlignment="1">
      <alignment horizontal="left" vertical="center"/>
    </xf>
    <xf numFmtId="0" fontId="4" fillId="2" borderId="16" xfId="1" applyFont="1" applyFill="1" applyBorder="1"/>
    <xf numFmtId="0" fontId="4" fillId="0" borderId="16" xfId="1" applyFont="1" applyBorder="1"/>
    <xf numFmtId="164" fontId="8" fillId="4" borderId="3" xfId="0" applyNumberFormat="1" applyFont="1" applyFill="1" applyBorder="1" applyAlignment="1">
      <alignment horizontal="right"/>
    </xf>
    <xf numFmtId="164" fontId="8" fillId="6" borderId="3" xfId="0" applyNumberFormat="1" applyFont="1" applyFill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164" fontId="8" fillId="6" borderId="9" xfId="0" applyNumberFormat="1" applyFont="1" applyFill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164" fontId="2" fillId="0" borderId="9" xfId="0" applyNumberFormat="1" applyFont="1" applyBorder="1" applyAlignment="1">
      <alignment horizontal="right"/>
    </xf>
    <xf numFmtId="0" fontId="8" fillId="4" borderId="6" xfId="0" applyFont="1" applyFill="1" applyBorder="1" applyAlignment="1">
      <alignment horizontal="right"/>
    </xf>
    <xf numFmtId="0" fontId="0" fillId="0" borderId="5" xfId="0" applyBorder="1" applyAlignment="1">
      <alignment horizontal="right"/>
    </xf>
    <xf numFmtId="3" fontId="4" fillId="4" borderId="6" xfId="1" applyNumberFormat="1" applyFont="1" applyFill="1" applyBorder="1" applyAlignment="1">
      <alignment horizontal="right"/>
    </xf>
    <xf numFmtId="3" fontId="0" fillId="2" borderId="2" xfId="0" applyNumberFormat="1" applyFill="1" applyBorder="1" applyAlignment="1">
      <alignment horizontal="right"/>
    </xf>
    <xf numFmtId="3" fontId="4" fillId="4" borderId="2" xfId="1" applyNumberFormat="1" applyFont="1" applyFill="1" applyBorder="1" applyAlignment="1">
      <alignment horizontal="right"/>
    </xf>
    <xf numFmtId="3" fontId="0" fillId="2" borderId="3" xfId="0" applyNumberFormat="1" applyFill="1" applyBorder="1" applyAlignment="1">
      <alignment horizontal="right"/>
    </xf>
    <xf numFmtId="3" fontId="0" fillId="2" borderId="5" xfId="0" applyNumberFormat="1" applyFill="1" applyBorder="1" applyAlignment="1">
      <alignment horizontal="right"/>
    </xf>
    <xf numFmtId="3" fontId="4" fillId="5" borderId="2" xfId="1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right"/>
    </xf>
    <xf numFmtId="0" fontId="0" fillId="5" borderId="2" xfId="0" applyFill="1" applyBorder="1" applyAlignment="1">
      <alignment horizontal="right"/>
    </xf>
    <xf numFmtId="3" fontId="8" fillId="4" borderId="4" xfId="0" applyNumberFormat="1" applyFont="1" applyFill="1" applyBorder="1" applyAlignment="1">
      <alignment horizontal="right"/>
    </xf>
    <xf numFmtId="3" fontId="0" fillId="2" borderId="9" xfId="0" applyNumberFormat="1" applyFill="1" applyBorder="1" applyAlignment="1">
      <alignment horizontal="right"/>
    </xf>
    <xf numFmtId="164" fontId="8" fillId="4" borderId="6" xfId="0" applyNumberFormat="1" applyFont="1" applyFill="1" applyBorder="1" applyAlignment="1">
      <alignment horizontal="right"/>
    </xf>
    <xf numFmtId="0" fontId="0" fillId="2" borderId="5" xfId="0" applyFill="1" applyBorder="1" applyAlignment="1">
      <alignment horizontal="right"/>
    </xf>
    <xf numFmtId="3" fontId="6" fillId="4" borderId="6" xfId="1" applyNumberFormat="1" applyFont="1" applyFill="1" applyBorder="1" applyAlignment="1">
      <alignment horizontal="right"/>
    </xf>
    <xf numFmtId="3" fontId="4" fillId="0" borderId="2" xfId="1" applyNumberFormat="1" applyFont="1" applyBorder="1" applyAlignment="1">
      <alignment horizontal="right" vertical="center"/>
    </xf>
    <xf numFmtId="3" fontId="5" fillId="2" borderId="2" xfId="1" applyNumberFormat="1" applyFont="1" applyFill="1" applyBorder="1" applyAlignment="1">
      <alignment horizontal="right"/>
    </xf>
    <xf numFmtId="3" fontId="4" fillId="0" borderId="2" xfId="1" applyNumberFormat="1" applyFont="1" applyBorder="1" applyAlignment="1">
      <alignment horizontal="right"/>
    </xf>
    <xf numFmtId="164" fontId="1" fillId="2" borderId="3" xfId="0" applyNumberFormat="1" applyFont="1" applyFill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3" fontId="0" fillId="0" borderId="5" xfId="0" applyNumberFormat="1" applyBorder="1" applyAlignment="1">
      <alignment horizontal="right"/>
    </xf>
    <xf numFmtId="3" fontId="8" fillId="4" borderId="6" xfId="0" applyNumberFormat="1" applyFont="1" applyFill="1" applyBorder="1" applyAlignment="1">
      <alignment horizontal="right"/>
    </xf>
    <xf numFmtId="3" fontId="4" fillId="2" borderId="2" xfId="1" applyNumberFormat="1" applyFont="1" applyFill="1" applyBorder="1" applyAlignment="1">
      <alignment horizontal="right"/>
    </xf>
    <xf numFmtId="0" fontId="7" fillId="0" borderId="0" xfId="1" applyFont="1" applyAlignment="1">
      <alignment horizontal="left"/>
    </xf>
    <xf numFmtId="0" fontId="8" fillId="0" borderId="1" xfId="0" applyFont="1" applyBorder="1" applyAlignment="1">
      <alignment horizontal="right"/>
    </xf>
  </cellXfs>
  <cellStyles count="2">
    <cellStyle name="Normální" xfId="0" builtinId="0"/>
    <cellStyle name="normální_Xl0000033" xfId="1" xr:uid="{00000000-0005-0000-0000-000001000000}"/>
  </cellStyles>
  <dxfs count="0"/>
  <tableStyles count="0" defaultTableStyle="TableStyleMedium2" defaultPivotStyle="PivotStyleMedium9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zoomScale="80" zoomScaleNormal="80" workbookViewId="0">
      <selection sqref="A1:XFD1048576"/>
    </sheetView>
  </sheetViews>
  <sheetFormatPr defaultRowHeight="15" x14ac:dyDescent="0.25"/>
  <cols>
    <col min="1" max="1" width="97.5703125" customWidth="1"/>
    <col min="2" max="3" width="11.5703125" customWidth="1"/>
    <col min="4" max="4" width="11.7109375" customWidth="1"/>
  </cols>
  <sheetData>
    <row r="1" spans="1:5" ht="18.75" x14ac:dyDescent="0.3">
      <c r="A1" s="2" t="s">
        <v>51</v>
      </c>
    </row>
    <row r="2" spans="1:5" ht="15.75" thickBot="1" x14ac:dyDescent="0.3">
      <c r="A2" s="1"/>
    </row>
    <row r="3" spans="1:5" ht="15.75" thickBot="1" x14ac:dyDescent="0.3">
      <c r="A3" s="7" t="s">
        <v>0</v>
      </c>
      <c r="B3" s="5">
        <v>2020</v>
      </c>
      <c r="C3" s="5">
        <v>2021</v>
      </c>
      <c r="D3" s="5">
        <v>2022</v>
      </c>
    </row>
    <row r="4" spans="1:5" x14ac:dyDescent="0.25">
      <c r="A4" s="8" t="s">
        <v>1</v>
      </c>
      <c r="B4" s="30">
        <f>B5+B9+B13</f>
        <v>127737</v>
      </c>
      <c r="C4" s="30">
        <f>C5+C9+C13</f>
        <v>138341</v>
      </c>
      <c r="D4" s="30">
        <f>D5+D9+D13</f>
        <v>152894</v>
      </c>
    </row>
    <row r="5" spans="1:5" x14ac:dyDescent="0.25">
      <c r="A5" s="9" t="s">
        <v>24</v>
      </c>
      <c r="B5" s="31">
        <f>SUM(B6:B8)</f>
        <v>83757</v>
      </c>
      <c r="C5" s="31">
        <f>SUM(C6:C8)</f>
        <v>91582</v>
      </c>
      <c r="D5" s="31">
        <f>SUM(D6:D8)</f>
        <v>103688</v>
      </c>
    </row>
    <row r="6" spans="1:5" x14ac:dyDescent="0.25">
      <c r="A6" s="10" t="s">
        <v>31</v>
      </c>
      <c r="B6" s="54">
        <v>24325</v>
      </c>
      <c r="C6" s="54">
        <v>27612</v>
      </c>
      <c r="D6" s="54">
        <v>33062</v>
      </c>
    </row>
    <row r="7" spans="1:5" x14ac:dyDescent="0.25">
      <c r="A7" s="11" t="s">
        <v>33</v>
      </c>
      <c r="B7" s="32">
        <v>58324</v>
      </c>
      <c r="C7" s="32">
        <v>63256</v>
      </c>
      <c r="D7" s="32">
        <v>69756</v>
      </c>
    </row>
    <row r="8" spans="1:5" x14ac:dyDescent="0.25">
      <c r="A8" s="6" t="s">
        <v>32</v>
      </c>
      <c r="B8" s="32">
        <v>1108</v>
      </c>
      <c r="C8" s="32">
        <v>714</v>
      </c>
      <c r="D8" s="32">
        <v>870</v>
      </c>
    </row>
    <row r="9" spans="1:5" x14ac:dyDescent="0.25">
      <c r="A9" s="12" t="s">
        <v>25</v>
      </c>
      <c r="B9" s="33">
        <f>SUM(B10:B12)</f>
        <v>43961</v>
      </c>
      <c r="C9" s="33">
        <f>SUM(C10:C12)</f>
        <v>46733</v>
      </c>
      <c r="D9" s="33">
        <f>SUM(D10:D12)</f>
        <v>48676</v>
      </c>
    </row>
    <row r="10" spans="1:5" x14ac:dyDescent="0.25">
      <c r="A10" s="13" t="s">
        <v>31</v>
      </c>
      <c r="B10" s="34">
        <v>7358</v>
      </c>
      <c r="C10" s="34">
        <v>7726</v>
      </c>
      <c r="D10" s="34">
        <v>7705</v>
      </c>
    </row>
    <row r="11" spans="1:5" x14ac:dyDescent="0.25">
      <c r="A11" s="13" t="s">
        <v>33</v>
      </c>
      <c r="B11" s="34">
        <v>34738</v>
      </c>
      <c r="C11" s="34">
        <v>38970</v>
      </c>
      <c r="D11" s="34">
        <v>40765</v>
      </c>
    </row>
    <row r="12" spans="1:5" x14ac:dyDescent="0.25">
      <c r="A12" s="6" t="s">
        <v>34</v>
      </c>
      <c r="B12" s="34">
        <v>1865</v>
      </c>
      <c r="C12" s="34">
        <v>37</v>
      </c>
      <c r="D12" s="34">
        <v>206</v>
      </c>
    </row>
    <row r="13" spans="1:5" x14ac:dyDescent="0.25">
      <c r="A13" s="14" t="s">
        <v>29</v>
      </c>
      <c r="B13" s="33">
        <f>SUM(B14:B17)</f>
        <v>19</v>
      </c>
      <c r="C13" s="33">
        <f>SUM(C14:C17)</f>
        <v>26</v>
      </c>
      <c r="D13" s="33">
        <f>SUM(D14:D17)</f>
        <v>530</v>
      </c>
    </row>
    <row r="14" spans="1:5" x14ac:dyDescent="0.25">
      <c r="A14" s="13" t="s">
        <v>26</v>
      </c>
      <c r="B14" s="35">
        <v>16</v>
      </c>
      <c r="C14" s="35">
        <v>20</v>
      </c>
      <c r="D14" s="35">
        <v>17</v>
      </c>
    </row>
    <row r="15" spans="1:5" x14ac:dyDescent="0.25">
      <c r="A15" s="11" t="s">
        <v>49</v>
      </c>
      <c r="B15" s="35">
        <v>0</v>
      </c>
      <c r="C15" s="35">
        <v>6</v>
      </c>
      <c r="D15" s="35">
        <v>0</v>
      </c>
      <c r="E15" s="4"/>
    </row>
    <row r="16" spans="1:5" x14ac:dyDescent="0.25">
      <c r="A16" s="11" t="s">
        <v>28</v>
      </c>
      <c r="B16" s="55">
        <v>3</v>
      </c>
      <c r="C16" s="55">
        <v>0</v>
      </c>
      <c r="D16" s="55">
        <v>0</v>
      </c>
    </row>
    <row r="17" spans="1:6" ht="15.75" thickBot="1" x14ac:dyDescent="0.3">
      <c r="A17" s="19" t="s">
        <v>52</v>
      </c>
      <c r="B17" s="56">
        <v>0</v>
      </c>
      <c r="C17" s="56">
        <v>0</v>
      </c>
      <c r="D17" s="56">
        <v>513</v>
      </c>
    </row>
    <row r="18" spans="1:6" x14ac:dyDescent="0.25">
      <c r="A18" s="8" t="s">
        <v>2</v>
      </c>
      <c r="B18" s="36">
        <f>SUM(B19)</f>
        <v>635</v>
      </c>
      <c r="C18" s="36">
        <f>SUM(C19)</f>
        <v>3708</v>
      </c>
      <c r="D18" s="36">
        <f>SUM(D19)</f>
        <v>400</v>
      </c>
    </row>
    <row r="19" spans="1:6" ht="15.75" thickBot="1" x14ac:dyDescent="0.3">
      <c r="A19" s="15" t="s">
        <v>3</v>
      </c>
      <c r="B19" s="37">
        <v>635</v>
      </c>
      <c r="C19" s="37">
        <v>3708</v>
      </c>
      <c r="D19" s="57">
        <v>400</v>
      </c>
    </row>
    <row r="20" spans="1:6" ht="15.75" thickBot="1" x14ac:dyDescent="0.3">
      <c r="A20" s="16" t="s">
        <v>4</v>
      </c>
      <c r="B20" s="38">
        <f>SUM(B21)</f>
        <v>870</v>
      </c>
      <c r="C20" s="38">
        <f>SUM(C21)</f>
        <v>4949</v>
      </c>
      <c r="D20" s="38">
        <f>SUM(D21)</f>
        <v>8597</v>
      </c>
      <c r="F20" s="4"/>
    </row>
    <row r="21" spans="1:6" ht="15.75" thickBot="1" x14ac:dyDescent="0.3">
      <c r="A21" s="3" t="s">
        <v>5</v>
      </c>
      <c r="B21" s="39">
        <v>870</v>
      </c>
      <c r="C21" s="39">
        <v>4949</v>
      </c>
      <c r="D21" s="39">
        <v>8597</v>
      </c>
    </row>
    <row r="22" spans="1:6" ht="15.75" thickBot="1" x14ac:dyDescent="0.3">
      <c r="A22" s="17" t="s">
        <v>22</v>
      </c>
      <c r="B22" s="40">
        <f>SUM(B23:B24)</f>
        <v>23706</v>
      </c>
      <c r="C22" s="40">
        <f>SUM(C23:C24)</f>
        <v>7958</v>
      </c>
      <c r="D22" s="40">
        <f>SUM(D23:D24)</f>
        <v>17291</v>
      </c>
    </row>
    <row r="23" spans="1:6" x14ac:dyDescent="0.25">
      <c r="A23" s="18" t="s">
        <v>30</v>
      </c>
      <c r="B23" s="41">
        <v>1809</v>
      </c>
      <c r="C23" s="41">
        <v>2839</v>
      </c>
      <c r="D23" s="41">
        <v>7</v>
      </c>
    </row>
    <row r="24" spans="1:6" ht="15.75" thickBot="1" x14ac:dyDescent="0.3">
      <c r="A24" s="19" t="s">
        <v>23</v>
      </c>
      <c r="B24" s="42">
        <v>21897</v>
      </c>
      <c r="C24" s="42">
        <v>5119</v>
      </c>
      <c r="D24" s="42">
        <v>17284</v>
      </c>
    </row>
    <row r="25" spans="1:6" ht="15.75" thickBot="1" x14ac:dyDescent="0.3">
      <c r="A25" s="20" t="s">
        <v>6</v>
      </c>
      <c r="B25" s="43">
        <f>B4+B18+B20+B22</f>
        <v>152948</v>
      </c>
      <c r="C25" s="43">
        <f>C4+C18+C20+C22</f>
        <v>154956</v>
      </c>
      <c r="D25" s="43">
        <f>D4+D18+D20+D22</f>
        <v>179182</v>
      </c>
    </row>
    <row r="26" spans="1:6" ht="15.75" thickBot="1" x14ac:dyDescent="0.3">
      <c r="A26" s="3"/>
      <c r="B26" s="44"/>
      <c r="C26" s="44"/>
      <c r="D26" s="44"/>
    </row>
    <row r="27" spans="1:6" ht="15.75" thickBot="1" x14ac:dyDescent="0.3">
      <c r="A27" s="7" t="s">
        <v>7</v>
      </c>
      <c r="B27" s="45"/>
      <c r="C27" s="45"/>
      <c r="D27" s="45"/>
    </row>
    <row r="28" spans="1:6" x14ac:dyDescent="0.25">
      <c r="A28" s="8" t="s">
        <v>8</v>
      </c>
      <c r="B28" s="46">
        <f>SUM(B29:B29)</f>
        <v>2168</v>
      </c>
      <c r="C28" s="46">
        <f t="shared" ref="C28:D28" si="0">SUM(C29:C29)</f>
        <v>0</v>
      </c>
      <c r="D28" s="46">
        <f t="shared" si="0"/>
        <v>187</v>
      </c>
    </row>
    <row r="29" spans="1:6" ht="15.75" thickBot="1" x14ac:dyDescent="0.3">
      <c r="A29" s="21" t="s">
        <v>35</v>
      </c>
      <c r="B29" s="47">
        <v>2168</v>
      </c>
      <c r="C29" s="47"/>
      <c r="D29" s="47">
        <v>187</v>
      </c>
    </row>
    <row r="30" spans="1:6" x14ac:dyDescent="0.25">
      <c r="A30" s="8" t="s">
        <v>1</v>
      </c>
      <c r="B30" s="48">
        <f>SUM(B31+B45+B52)</f>
        <v>73604</v>
      </c>
      <c r="C30" s="48">
        <f>SUM(C31+C45+C52)</f>
        <v>83634</v>
      </c>
      <c r="D30" s="48">
        <f>SUM(D31+D45+D52)</f>
        <v>88912</v>
      </c>
    </row>
    <row r="31" spans="1:6" x14ac:dyDescent="0.25">
      <c r="A31" s="9" t="s">
        <v>24</v>
      </c>
      <c r="B31" s="31">
        <f>SUM(B32:B44)</f>
        <v>66547</v>
      </c>
      <c r="C31" s="31">
        <f>SUM(C32:C44)</f>
        <v>76435</v>
      </c>
      <c r="D31" s="31">
        <f>SUM(D32:D44)</f>
        <v>77374</v>
      </c>
    </row>
    <row r="32" spans="1:6" x14ac:dyDescent="0.25">
      <c r="A32" s="22" t="s">
        <v>9</v>
      </c>
      <c r="B32" s="32">
        <v>28</v>
      </c>
      <c r="C32" s="32">
        <v>14</v>
      </c>
      <c r="D32" s="32">
        <v>17</v>
      </c>
    </row>
    <row r="33" spans="1:4" x14ac:dyDescent="0.25">
      <c r="A33" s="22" t="s">
        <v>44</v>
      </c>
      <c r="B33" s="32">
        <v>517</v>
      </c>
      <c r="C33" s="32">
        <v>627</v>
      </c>
      <c r="D33" s="32">
        <v>424</v>
      </c>
    </row>
    <row r="34" spans="1:4" x14ac:dyDescent="0.25">
      <c r="A34" s="10" t="s">
        <v>10</v>
      </c>
      <c r="B34" s="32">
        <v>19669</v>
      </c>
      <c r="C34" s="32">
        <v>21491</v>
      </c>
      <c r="D34" s="32">
        <v>25870</v>
      </c>
    </row>
    <row r="35" spans="1:4" x14ac:dyDescent="0.25">
      <c r="A35" s="23" t="s">
        <v>11</v>
      </c>
      <c r="B35" s="32">
        <v>1328</v>
      </c>
      <c r="C35" s="32">
        <v>1320</v>
      </c>
      <c r="D35" s="32">
        <v>1513</v>
      </c>
    </row>
    <row r="36" spans="1:4" x14ac:dyDescent="0.25">
      <c r="A36" s="10" t="s">
        <v>36</v>
      </c>
      <c r="B36" s="32">
        <v>20482</v>
      </c>
      <c r="C36" s="32">
        <v>20417</v>
      </c>
      <c r="D36" s="32">
        <v>20946</v>
      </c>
    </row>
    <row r="37" spans="1:4" x14ac:dyDescent="0.25">
      <c r="A37" s="10" t="s">
        <v>41</v>
      </c>
      <c r="B37" s="32">
        <v>572</v>
      </c>
      <c r="C37" s="32">
        <v>1037</v>
      </c>
      <c r="D37" s="32">
        <v>1181</v>
      </c>
    </row>
    <row r="38" spans="1:4" ht="30" x14ac:dyDescent="0.25">
      <c r="A38" s="23" t="s">
        <v>42</v>
      </c>
      <c r="B38" s="32">
        <v>1523</v>
      </c>
      <c r="C38" s="32">
        <v>1729</v>
      </c>
      <c r="D38" s="32">
        <v>2148</v>
      </c>
    </row>
    <row r="39" spans="1:4" x14ac:dyDescent="0.25">
      <c r="A39" s="23" t="s">
        <v>45</v>
      </c>
      <c r="B39" s="32">
        <v>1026</v>
      </c>
      <c r="C39" s="32">
        <v>1461</v>
      </c>
      <c r="D39" s="32">
        <v>1558</v>
      </c>
    </row>
    <row r="40" spans="1:4" x14ac:dyDescent="0.25">
      <c r="A40" s="10" t="s">
        <v>12</v>
      </c>
      <c r="B40" s="32">
        <v>5676</v>
      </c>
      <c r="C40" s="32">
        <v>10955</v>
      </c>
      <c r="D40" s="32">
        <v>8329</v>
      </c>
    </row>
    <row r="41" spans="1:4" x14ac:dyDescent="0.25">
      <c r="A41" s="10" t="s">
        <v>47</v>
      </c>
      <c r="B41" s="32">
        <v>10</v>
      </c>
      <c r="C41" s="32">
        <v>106</v>
      </c>
      <c r="D41" s="32">
        <v>131</v>
      </c>
    </row>
    <row r="42" spans="1:4" x14ac:dyDescent="0.25">
      <c r="A42" s="10" t="s">
        <v>48</v>
      </c>
      <c r="B42" s="32">
        <v>12305</v>
      </c>
      <c r="C42" s="32">
        <v>14074</v>
      </c>
      <c r="D42" s="32">
        <v>11400</v>
      </c>
    </row>
    <row r="43" spans="1:4" x14ac:dyDescent="0.25">
      <c r="A43" s="10" t="s">
        <v>37</v>
      </c>
      <c r="B43" s="32">
        <v>67</v>
      </c>
      <c r="C43" s="32">
        <v>47</v>
      </c>
      <c r="D43" s="32">
        <v>46</v>
      </c>
    </row>
    <row r="44" spans="1:4" ht="30" x14ac:dyDescent="0.25">
      <c r="A44" s="23" t="s">
        <v>43</v>
      </c>
      <c r="B44" s="32">
        <v>3344</v>
      </c>
      <c r="C44" s="32">
        <v>3157</v>
      </c>
      <c r="D44" s="32">
        <v>3811</v>
      </c>
    </row>
    <row r="45" spans="1:4" x14ac:dyDescent="0.25">
      <c r="A45" s="12" t="s">
        <v>25</v>
      </c>
      <c r="B45" s="33">
        <f>SUM(B46:B51)</f>
        <v>4398</v>
      </c>
      <c r="C45" s="33">
        <f>SUM(C46:C51)</f>
        <v>4057</v>
      </c>
      <c r="D45" s="33">
        <f>SUM(D46:D51)</f>
        <v>8173</v>
      </c>
    </row>
    <row r="46" spans="1:4" x14ac:dyDescent="0.25">
      <c r="A46" s="24" t="s">
        <v>9</v>
      </c>
      <c r="B46" s="34">
        <v>0</v>
      </c>
      <c r="C46" s="34">
        <v>0</v>
      </c>
      <c r="D46" s="34">
        <v>0</v>
      </c>
    </row>
    <row r="47" spans="1:4" x14ac:dyDescent="0.25">
      <c r="A47" s="24" t="s">
        <v>44</v>
      </c>
      <c r="B47" s="34">
        <v>23</v>
      </c>
      <c r="C47" s="34">
        <v>0</v>
      </c>
      <c r="D47" s="34">
        <v>0</v>
      </c>
    </row>
    <row r="48" spans="1:4" x14ac:dyDescent="0.25">
      <c r="A48" s="10" t="s">
        <v>53</v>
      </c>
      <c r="B48" s="34">
        <v>0</v>
      </c>
      <c r="C48" s="34">
        <v>0</v>
      </c>
      <c r="D48" s="34">
        <v>3</v>
      </c>
    </row>
    <row r="49" spans="1:4" x14ac:dyDescent="0.25">
      <c r="A49" s="24" t="s">
        <v>38</v>
      </c>
      <c r="B49" s="34">
        <v>512</v>
      </c>
      <c r="C49" s="34">
        <v>477</v>
      </c>
      <c r="D49" s="34">
        <v>637</v>
      </c>
    </row>
    <row r="50" spans="1:4" x14ac:dyDescent="0.25">
      <c r="A50" s="24" t="s">
        <v>39</v>
      </c>
      <c r="B50" s="34">
        <v>2296</v>
      </c>
      <c r="C50" s="34">
        <v>2067</v>
      </c>
      <c r="D50" s="34">
        <v>5500</v>
      </c>
    </row>
    <row r="51" spans="1:4" ht="30" x14ac:dyDescent="0.25">
      <c r="A51" s="23" t="s">
        <v>43</v>
      </c>
      <c r="B51" s="34">
        <v>1567</v>
      </c>
      <c r="C51" s="34">
        <v>1513</v>
      </c>
      <c r="D51" s="34">
        <v>2033</v>
      </c>
    </row>
    <row r="52" spans="1:4" x14ac:dyDescent="0.25">
      <c r="A52" s="12" t="s">
        <v>27</v>
      </c>
      <c r="B52" s="33">
        <f>SUM(B53:B56)</f>
        <v>2659</v>
      </c>
      <c r="C52" s="33">
        <f>SUM(C53:C56)</f>
        <v>3142</v>
      </c>
      <c r="D52" s="33">
        <f>SUM(D53:D56)</f>
        <v>3365</v>
      </c>
    </row>
    <row r="53" spans="1:4" x14ac:dyDescent="0.25">
      <c r="A53" s="24" t="s">
        <v>50</v>
      </c>
      <c r="B53" s="34">
        <v>0</v>
      </c>
      <c r="C53" s="34">
        <v>96</v>
      </c>
      <c r="D53" s="34">
        <v>77</v>
      </c>
    </row>
    <row r="54" spans="1:4" x14ac:dyDescent="0.25">
      <c r="A54" s="24" t="s">
        <v>46</v>
      </c>
      <c r="B54" s="34">
        <v>2321</v>
      </c>
      <c r="C54" s="34">
        <v>2864</v>
      </c>
      <c r="D54" s="34">
        <v>3029</v>
      </c>
    </row>
    <row r="55" spans="1:4" x14ac:dyDescent="0.25">
      <c r="A55" s="24" t="s">
        <v>52</v>
      </c>
      <c r="B55" s="34">
        <v>0</v>
      </c>
      <c r="C55" s="34">
        <v>0</v>
      </c>
      <c r="D55" s="34">
        <v>64</v>
      </c>
    </row>
    <row r="56" spans="1:4" ht="15.75" thickBot="1" x14ac:dyDescent="0.3">
      <c r="A56" s="24" t="s">
        <v>40</v>
      </c>
      <c r="B56" s="34">
        <v>338</v>
      </c>
      <c r="C56" s="34">
        <v>182</v>
      </c>
      <c r="D56" s="34">
        <v>195</v>
      </c>
    </row>
    <row r="57" spans="1:4" x14ac:dyDescent="0.25">
      <c r="A57" s="8" t="s">
        <v>13</v>
      </c>
      <c r="B57" s="38">
        <f>SUM(B58)</f>
        <v>18</v>
      </c>
      <c r="C57" s="38">
        <f>SUM(C58)</f>
        <v>18</v>
      </c>
      <c r="D57" s="38">
        <f>SUM(D58)</f>
        <v>34</v>
      </c>
    </row>
    <row r="58" spans="1:4" ht="15.75" thickBot="1" x14ac:dyDescent="0.3">
      <c r="A58" s="25" t="s">
        <v>14</v>
      </c>
      <c r="B58" s="49">
        <v>18</v>
      </c>
      <c r="C58" s="49">
        <v>18</v>
      </c>
      <c r="D58" s="49">
        <v>34</v>
      </c>
    </row>
    <row r="59" spans="1:4" x14ac:dyDescent="0.25">
      <c r="A59" s="8" t="s">
        <v>15</v>
      </c>
      <c r="B59" s="50">
        <f>SUM(B60)</f>
        <v>19813</v>
      </c>
      <c r="C59" s="50">
        <f>SUM(C60)</f>
        <v>20580</v>
      </c>
      <c r="D59" s="50">
        <f>SUM(D60)</f>
        <v>22687</v>
      </c>
    </row>
    <row r="60" spans="1:4" ht="30.75" thickBot="1" x14ac:dyDescent="0.3">
      <c r="A60" s="26" t="s">
        <v>16</v>
      </c>
      <c r="B60" s="34">
        <v>19813</v>
      </c>
      <c r="C60" s="34">
        <v>20580</v>
      </c>
      <c r="D60" s="34">
        <v>22687</v>
      </c>
    </row>
    <row r="61" spans="1:4" ht="15.75" thickBot="1" x14ac:dyDescent="0.3">
      <c r="A61" s="20" t="s">
        <v>17</v>
      </c>
      <c r="B61" s="43">
        <f>B28+B30+B57+B59</f>
        <v>95603</v>
      </c>
      <c r="C61" s="43">
        <f>C28+C30+C57+C59</f>
        <v>104232</v>
      </c>
      <c r="D61" s="43">
        <f>D28+D30+D57+D59</f>
        <v>111820</v>
      </c>
    </row>
    <row r="62" spans="1:4" ht="15.75" thickBot="1" x14ac:dyDescent="0.3">
      <c r="A62" s="27" t="s">
        <v>18</v>
      </c>
      <c r="B62" s="51">
        <f>B25-B61</f>
        <v>57345</v>
      </c>
      <c r="C62" s="51">
        <f>C25-C61</f>
        <v>50724</v>
      </c>
      <c r="D62" s="51">
        <f>D25-D61</f>
        <v>67362</v>
      </c>
    </row>
    <row r="63" spans="1:4" ht="15.75" thickBot="1" x14ac:dyDescent="0.3">
      <c r="A63" s="28" t="s">
        <v>19</v>
      </c>
      <c r="B63" s="52">
        <v>46978</v>
      </c>
      <c r="C63" s="52">
        <v>21016</v>
      </c>
      <c r="D63" s="52">
        <v>52911</v>
      </c>
    </row>
    <row r="64" spans="1:4" ht="15.75" thickBot="1" x14ac:dyDescent="0.3">
      <c r="A64" s="29" t="s">
        <v>20</v>
      </c>
      <c r="B64" s="53">
        <f>B61+B63</f>
        <v>142581</v>
      </c>
      <c r="C64" s="53">
        <f>C61+C63</f>
        <v>125248</v>
      </c>
      <c r="D64" s="53">
        <f>D61+D63</f>
        <v>164731</v>
      </c>
    </row>
    <row r="65" spans="1:4" ht="15.75" thickBot="1" x14ac:dyDescent="0.3">
      <c r="A65" s="20" t="s">
        <v>21</v>
      </c>
      <c r="B65" s="43">
        <f>B25-B64</f>
        <v>10367</v>
      </c>
      <c r="C65" s="43">
        <f>C25-C64</f>
        <v>29708</v>
      </c>
      <c r="D65" s="43">
        <f>D25-D64</f>
        <v>14451</v>
      </c>
    </row>
  </sheetData>
  <printOptions gridLines="1"/>
  <pageMargins left="0.70866141732283472" right="0.70866141732283472" top="0.55118110236220474" bottom="0.55118110236220474" header="0.31496062992125984" footer="0.31496062992125984"/>
  <pageSetup paperSize="9" scale="67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2E7E9-1674-406A-AF46-F3B2F3DBC0D3}">
  <sheetPr>
    <pageSetUpPr fitToPage="1"/>
  </sheetPr>
  <dimension ref="A1:D65"/>
  <sheetViews>
    <sheetView zoomScaleNormal="100" workbookViewId="0">
      <selection activeCell="H63" sqref="H63"/>
    </sheetView>
  </sheetViews>
  <sheetFormatPr defaultRowHeight="15" x14ac:dyDescent="0.25"/>
  <cols>
    <col min="1" max="1" width="97.5703125" customWidth="1"/>
    <col min="2" max="2" width="11.5703125" customWidth="1"/>
    <col min="3" max="4" width="11.7109375" customWidth="1"/>
  </cols>
  <sheetData>
    <row r="1" spans="1:4" ht="18.75" x14ac:dyDescent="0.3">
      <c r="A1" s="2" t="s">
        <v>54</v>
      </c>
    </row>
    <row r="2" spans="1:4" ht="15.75" thickBot="1" x14ac:dyDescent="0.3">
      <c r="A2" s="1"/>
    </row>
    <row r="3" spans="1:4" ht="15.75" thickBot="1" x14ac:dyDescent="0.3">
      <c r="A3" s="7" t="s">
        <v>0</v>
      </c>
      <c r="B3" s="5">
        <v>2021</v>
      </c>
      <c r="C3" s="5">
        <v>2022</v>
      </c>
      <c r="D3" s="5">
        <v>2023</v>
      </c>
    </row>
    <row r="4" spans="1:4" x14ac:dyDescent="0.25">
      <c r="A4" s="8" t="s">
        <v>1</v>
      </c>
      <c r="B4" s="30">
        <f>B5+B9+B13</f>
        <v>138341</v>
      </c>
      <c r="C4" s="30">
        <f>C5+C9+C13</f>
        <v>152894</v>
      </c>
      <c r="D4" s="30">
        <f>D5+D9+D13</f>
        <v>182206</v>
      </c>
    </row>
    <row r="5" spans="1:4" x14ac:dyDescent="0.25">
      <c r="A5" s="9" t="s">
        <v>24</v>
      </c>
      <c r="B5" s="31">
        <f>SUM(B6:B8)</f>
        <v>91582</v>
      </c>
      <c r="C5" s="31">
        <f>SUM(C6:C8)</f>
        <v>103688</v>
      </c>
      <c r="D5" s="31">
        <f>SUM(D6:D8)</f>
        <v>125429</v>
      </c>
    </row>
    <row r="6" spans="1:4" x14ac:dyDescent="0.25">
      <c r="A6" s="10" t="s">
        <v>31</v>
      </c>
      <c r="B6" s="54">
        <v>27612</v>
      </c>
      <c r="C6" s="54">
        <v>33062</v>
      </c>
      <c r="D6" s="54">
        <v>40049</v>
      </c>
    </row>
    <row r="7" spans="1:4" x14ac:dyDescent="0.25">
      <c r="A7" s="11" t="s">
        <v>33</v>
      </c>
      <c r="B7" s="32">
        <v>63256</v>
      </c>
      <c r="C7" s="32">
        <v>69756</v>
      </c>
      <c r="D7" s="32">
        <v>84323</v>
      </c>
    </row>
    <row r="8" spans="1:4" x14ac:dyDescent="0.25">
      <c r="A8" s="6" t="s">
        <v>32</v>
      </c>
      <c r="B8" s="32">
        <v>714</v>
      </c>
      <c r="C8" s="32">
        <v>870</v>
      </c>
      <c r="D8" s="32">
        <v>1057</v>
      </c>
    </row>
    <row r="9" spans="1:4" x14ac:dyDescent="0.25">
      <c r="A9" s="12" t="s">
        <v>25</v>
      </c>
      <c r="B9" s="33">
        <f>SUM(B10:B12)</f>
        <v>46733</v>
      </c>
      <c r="C9" s="33">
        <f>SUM(C10:C12)</f>
        <v>48676</v>
      </c>
      <c r="D9" s="33">
        <f>SUM(D10:D12)</f>
        <v>56730</v>
      </c>
    </row>
    <row r="10" spans="1:4" x14ac:dyDescent="0.25">
      <c r="A10" s="13" t="s">
        <v>31</v>
      </c>
      <c r="B10" s="34">
        <v>7726</v>
      </c>
      <c r="C10" s="34">
        <v>7705</v>
      </c>
      <c r="D10" s="34">
        <v>10226</v>
      </c>
    </row>
    <row r="11" spans="1:4" x14ac:dyDescent="0.25">
      <c r="A11" s="13" t="s">
        <v>33</v>
      </c>
      <c r="B11" s="34">
        <v>38970</v>
      </c>
      <c r="C11" s="34">
        <v>40765</v>
      </c>
      <c r="D11" s="34">
        <v>46213</v>
      </c>
    </row>
    <row r="12" spans="1:4" x14ac:dyDescent="0.25">
      <c r="A12" s="6" t="s">
        <v>34</v>
      </c>
      <c r="B12" s="34">
        <v>37</v>
      </c>
      <c r="C12" s="34">
        <v>206</v>
      </c>
      <c r="D12" s="34">
        <v>291</v>
      </c>
    </row>
    <row r="13" spans="1:4" x14ac:dyDescent="0.25">
      <c r="A13" s="14" t="s">
        <v>29</v>
      </c>
      <c r="B13" s="33">
        <f>SUM(B14:B17)</f>
        <v>26</v>
      </c>
      <c r="C13" s="33">
        <f>SUM(C14:C17)</f>
        <v>530</v>
      </c>
      <c r="D13" s="33">
        <f>SUM(D14:D17)</f>
        <v>47</v>
      </c>
    </row>
    <row r="14" spans="1:4" x14ac:dyDescent="0.25">
      <c r="A14" s="13" t="s">
        <v>26</v>
      </c>
      <c r="B14" s="35">
        <v>20</v>
      </c>
      <c r="C14" s="35">
        <v>17</v>
      </c>
      <c r="D14" s="35">
        <v>18</v>
      </c>
    </row>
    <row r="15" spans="1:4" x14ac:dyDescent="0.25">
      <c r="A15" s="11" t="s">
        <v>49</v>
      </c>
      <c r="B15" s="35">
        <v>6</v>
      </c>
      <c r="C15" s="35">
        <v>0</v>
      </c>
      <c r="D15" s="35">
        <v>0</v>
      </c>
    </row>
    <row r="16" spans="1:4" x14ac:dyDescent="0.25">
      <c r="A16" s="11" t="s">
        <v>55</v>
      </c>
      <c r="B16" s="55">
        <v>0</v>
      </c>
      <c r="C16" s="55">
        <v>0</v>
      </c>
      <c r="D16" s="55">
        <v>29</v>
      </c>
    </row>
    <row r="17" spans="1:4" ht="15.75" thickBot="1" x14ac:dyDescent="0.3">
      <c r="A17" s="19" t="s">
        <v>52</v>
      </c>
      <c r="B17" s="56">
        <v>0</v>
      </c>
      <c r="C17" s="56">
        <v>513</v>
      </c>
      <c r="D17" s="56">
        <v>0</v>
      </c>
    </row>
    <row r="18" spans="1:4" x14ac:dyDescent="0.25">
      <c r="A18" s="8" t="s">
        <v>2</v>
      </c>
      <c r="B18" s="58">
        <f>SUM(B19)</f>
        <v>3708</v>
      </c>
      <c r="C18" s="58">
        <f>SUM(C19)</f>
        <v>400</v>
      </c>
      <c r="D18" s="58">
        <f>SUM(D19)</f>
        <v>1179</v>
      </c>
    </row>
    <row r="19" spans="1:4" ht="15.75" thickBot="1" x14ac:dyDescent="0.3">
      <c r="A19" s="15" t="s">
        <v>3</v>
      </c>
      <c r="B19" s="37">
        <v>3708</v>
      </c>
      <c r="C19" s="57">
        <v>400</v>
      </c>
      <c r="D19" s="57">
        <v>1179</v>
      </c>
    </row>
    <row r="20" spans="1:4" ht="15.75" thickBot="1" x14ac:dyDescent="0.3">
      <c r="A20" s="16" t="s">
        <v>4</v>
      </c>
      <c r="B20" s="38">
        <f>SUM(B21)</f>
        <v>4949</v>
      </c>
      <c r="C20" s="38">
        <f>SUM(C21)</f>
        <v>8597</v>
      </c>
      <c r="D20" s="38">
        <f>SUM(D21)</f>
        <v>0</v>
      </c>
    </row>
    <row r="21" spans="1:4" ht="15.75" thickBot="1" x14ac:dyDescent="0.3">
      <c r="A21" s="3" t="s">
        <v>5</v>
      </c>
      <c r="B21" s="39">
        <v>4949</v>
      </c>
      <c r="C21" s="39">
        <v>8597</v>
      </c>
      <c r="D21" s="39">
        <v>0</v>
      </c>
    </row>
    <row r="22" spans="1:4" ht="15.75" thickBot="1" x14ac:dyDescent="0.3">
      <c r="A22" s="17" t="s">
        <v>22</v>
      </c>
      <c r="B22" s="40">
        <f>SUM(B23:B24)</f>
        <v>7958</v>
      </c>
      <c r="C22" s="40">
        <f>SUM(C23:C24)</f>
        <v>17291</v>
      </c>
      <c r="D22" s="40">
        <f>SUM(D23:D24)</f>
        <v>12275</v>
      </c>
    </row>
    <row r="23" spans="1:4" x14ac:dyDescent="0.25">
      <c r="A23" s="18" t="s">
        <v>30</v>
      </c>
      <c r="B23" s="41">
        <v>2839</v>
      </c>
      <c r="C23" s="41">
        <v>7</v>
      </c>
      <c r="D23" s="41">
        <v>962</v>
      </c>
    </row>
    <row r="24" spans="1:4" ht="15.75" thickBot="1" x14ac:dyDescent="0.3">
      <c r="A24" s="19" t="s">
        <v>23</v>
      </c>
      <c r="B24" s="42">
        <v>5119</v>
      </c>
      <c r="C24" s="42">
        <v>17284</v>
      </c>
      <c r="D24" s="42">
        <v>11313</v>
      </c>
    </row>
    <row r="25" spans="1:4" ht="15.75" thickBot="1" x14ac:dyDescent="0.3">
      <c r="A25" s="20" t="s">
        <v>6</v>
      </c>
      <c r="B25" s="43">
        <f>B4+B18+B20+B22</f>
        <v>154956</v>
      </c>
      <c r="C25" s="43">
        <f>C4+C18+C20+C22</f>
        <v>179182</v>
      </c>
      <c r="D25" s="43">
        <f>D4+D18+D20+D22</f>
        <v>195660</v>
      </c>
    </row>
    <row r="26" spans="1:4" ht="15.75" thickBot="1" x14ac:dyDescent="0.3">
      <c r="A26" s="3"/>
      <c r="B26" s="44"/>
      <c r="C26" s="44"/>
      <c r="D26" s="44"/>
    </row>
    <row r="27" spans="1:4" ht="15.75" thickBot="1" x14ac:dyDescent="0.3">
      <c r="A27" s="7" t="s">
        <v>7</v>
      </c>
      <c r="B27" s="45"/>
      <c r="C27" s="45"/>
      <c r="D27" s="45"/>
    </row>
    <row r="28" spans="1:4" x14ac:dyDescent="0.25">
      <c r="A28" s="8" t="s">
        <v>8</v>
      </c>
      <c r="B28" s="46">
        <f t="shared" ref="B28:D28" si="0">SUM(B29:B29)</f>
        <v>0</v>
      </c>
      <c r="C28" s="46">
        <f t="shared" si="0"/>
        <v>187</v>
      </c>
      <c r="D28" s="46">
        <f t="shared" si="0"/>
        <v>751</v>
      </c>
    </row>
    <row r="29" spans="1:4" ht="15.75" thickBot="1" x14ac:dyDescent="0.3">
      <c r="A29" s="21" t="s">
        <v>35</v>
      </c>
      <c r="B29" s="47"/>
      <c r="C29" s="47">
        <v>187</v>
      </c>
      <c r="D29" s="47">
        <v>751</v>
      </c>
    </row>
    <row r="30" spans="1:4" x14ac:dyDescent="0.25">
      <c r="A30" s="8" t="s">
        <v>1</v>
      </c>
      <c r="B30" s="48">
        <f>SUM(B31+B45+B52)</f>
        <v>83634</v>
      </c>
      <c r="C30" s="48">
        <f>SUM(C31+C45+C52)</f>
        <v>88912</v>
      </c>
      <c r="D30" s="48">
        <f>SUM(D31+D45+D52)</f>
        <v>105735</v>
      </c>
    </row>
    <row r="31" spans="1:4" x14ac:dyDescent="0.25">
      <c r="A31" s="9" t="s">
        <v>24</v>
      </c>
      <c r="B31" s="31">
        <f>SUM(B32:B44)</f>
        <v>76435</v>
      </c>
      <c r="C31" s="31">
        <f>SUM(C32:C44)</f>
        <v>77374</v>
      </c>
      <c r="D31" s="31">
        <f>SUM(D32:D44)</f>
        <v>93869</v>
      </c>
    </row>
    <row r="32" spans="1:4" x14ac:dyDescent="0.25">
      <c r="A32" s="22" t="s">
        <v>9</v>
      </c>
      <c r="B32" s="32">
        <v>14</v>
      </c>
      <c r="C32" s="32">
        <v>17</v>
      </c>
      <c r="D32" s="32">
        <v>17</v>
      </c>
    </row>
    <row r="33" spans="1:4" x14ac:dyDescent="0.25">
      <c r="A33" s="22" t="s">
        <v>44</v>
      </c>
      <c r="B33" s="32">
        <v>627</v>
      </c>
      <c r="C33" s="32">
        <v>424</v>
      </c>
      <c r="D33" s="32">
        <v>478</v>
      </c>
    </row>
    <row r="34" spans="1:4" x14ac:dyDescent="0.25">
      <c r="A34" s="10" t="s">
        <v>10</v>
      </c>
      <c r="B34" s="32">
        <v>21491</v>
      </c>
      <c r="C34" s="32">
        <v>25870</v>
      </c>
      <c r="D34" s="32">
        <v>32217</v>
      </c>
    </row>
    <row r="35" spans="1:4" x14ac:dyDescent="0.25">
      <c r="A35" s="23" t="s">
        <v>11</v>
      </c>
      <c r="B35" s="32">
        <v>1320</v>
      </c>
      <c r="C35" s="32">
        <v>1513</v>
      </c>
      <c r="D35" s="32">
        <v>1702</v>
      </c>
    </row>
    <row r="36" spans="1:4" x14ac:dyDescent="0.25">
      <c r="A36" s="10" t="s">
        <v>36</v>
      </c>
      <c r="B36" s="32">
        <v>20417</v>
      </c>
      <c r="C36" s="32">
        <v>20946</v>
      </c>
      <c r="D36" s="32">
        <v>23634</v>
      </c>
    </row>
    <row r="37" spans="1:4" x14ac:dyDescent="0.25">
      <c r="A37" s="10" t="s">
        <v>41</v>
      </c>
      <c r="B37" s="32">
        <v>1037</v>
      </c>
      <c r="C37" s="32">
        <v>1181</v>
      </c>
      <c r="D37" s="32">
        <v>746</v>
      </c>
    </row>
    <row r="38" spans="1:4" ht="30" x14ac:dyDescent="0.25">
      <c r="A38" s="23" t="s">
        <v>42</v>
      </c>
      <c r="B38" s="32">
        <v>1729</v>
      </c>
      <c r="C38" s="32">
        <v>2148</v>
      </c>
      <c r="D38" s="32">
        <v>2031</v>
      </c>
    </row>
    <row r="39" spans="1:4" x14ac:dyDescent="0.25">
      <c r="A39" s="23" t="s">
        <v>45</v>
      </c>
      <c r="B39" s="32">
        <v>1461</v>
      </c>
      <c r="C39" s="32">
        <v>1558</v>
      </c>
      <c r="D39" s="32">
        <v>1559</v>
      </c>
    </row>
    <row r="40" spans="1:4" x14ac:dyDescent="0.25">
      <c r="A40" s="10" t="s">
        <v>12</v>
      </c>
      <c r="B40" s="32">
        <v>10955</v>
      </c>
      <c r="C40" s="32">
        <v>8329</v>
      </c>
      <c r="D40" s="32">
        <v>10745</v>
      </c>
    </row>
    <row r="41" spans="1:4" x14ac:dyDescent="0.25">
      <c r="A41" s="10" t="s">
        <v>47</v>
      </c>
      <c r="B41" s="32">
        <v>106</v>
      </c>
      <c r="C41" s="32">
        <v>131</v>
      </c>
      <c r="D41" s="32">
        <v>264</v>
      </c>
    </row>
    <row r="42" spans="1:4" x14ac:dyDescent="0.25">
      <c r="A42" s="10" t="s">
        <v>48</v>
      </c>
      <c r="B42" s="32">
        <v>14074</v>
      </c>
      <c r="C42" s="32">
        <v>11400</v>
      </c>
      <c r="D42" s="32">
        <v>15041</v>
      </c>
    </row>
    <row r="43" spans="1:4" x14ac:dyDescent="0.25">
      <c r="A43" s="10" t="s">
        <v>37</v>
      </c>
      <c r="B43" s="32">
        <v>47</v>
      </c>
      <c r="C43" s="32">
        <v>46</v>
      </c>
      <c r="D43" s="32">
        <v>25</v>
      </c>
    </row>
    <row r="44" spans="1:4" ht="30" x14ac:dyDescent="0.25">
      <c r="A44" s="23" t="s">
        <v>43</v>
      </c>
      <c r="B44" s="32">
        <v>3157</v>
      </c>
      <c r="C44" s="32">
        <v>3811</v>
      </c>
      <c r="D44" s="32">
        <v>5410</v>
      </c>
    </row>
    <row r="45" spans="1:4" x14ac:dyDescent="0.25">
      <c r="A45" s="12" t="s">
        <v>25</v>
      </c>
      <c r="B45" s="33">
        <f>SUM(B46:B51)</f>
        <v>4057</v>
      </c>
      <c r="C45" s="33">
        <f>SUM(C46:C51)</f>
        <v>8173</v>
      </c>
      <c r="D45" s="33">
        <f>SUM(D46:D51)</f>
        <v>7872</v>
      </c>
    </row>
    <row r="46" spans="1:4" x14ac:dyDescent="0.25">
      <c r="A46" s="24" t="s">
        <v>9</v>
      </c>
      <c r="B46" s="34">
        <v>0</v>
      </c>
      <c r="C46" s="34">
        <v>0</v>
      </c>
      <c r="D46" s="34">
        <v>130</v>
      </c>
    </row>
    <row r="47" spans="1:4" x14ac:dyDescent="0.25">
      <c r="A47" s="24" t="s">
        <v>44</v>
      </c>
      <c r="B47" s="34">
        <v>0</v>
      </c>
      <c r="C47" s="34">
        <v>0</v>
      </c>
      <c r="D47" s="34">
        <v>57</v>
      </c>
    </row>
    <row r="48" spans="1:4" x14ac:dyDescent="0.25">
      <c r="A48" s="10" t="s">
        <v>53</v>
      </c>
      <c r="B48" s="34">
        <v>0</v>
      </c>
      <c r="C48" s="34">
        <v>3</v>
      </c>
      <c r="D48" s="34">
        <v>1</v>
      </c>
    </row>
    <row r="49" spans="1:4" x14ac:dyDescent="0.25">
      <c r="A49" s="24" t="s">
        <v>38</v>
      </c>
      <c r="B49" s="34">
        <v>477</v>
      </c>
      <c r="C49" s="34">
        <v>637</v>
      </c>
      <c r="D49" s="34">
        <v>466</v>
      </c>
    </row>
    <row r="50" spans="1:4" x14ac:dyDescent="0.25">
      <c r="A50" s="24" t="s">
        <v>39</v>
      </c>
      <c r="B50" s="34">
        <v>2067</v>
      </c>
      <c r="C50" s="34">
        <v>5500</v>
      </c>
      <c r="D50" s="34">
        <v>5249</v>
      </c>
    </row>
    <row r="51" spans="1:4" ht="30" x14ac:dyDescent="0.25">
      <c r="A51" s="23" t="s">
        <v>43</v>
      </c>
      <c r="B51" s="34">
        <v>1513</v>
      </c>
      <c r="C51" s="34">
        <v>2033</v>
      </c>
      <c r="D51" s="34">
        <v>1969</v>
      </c>
    </row>
    <row r="52" spans="1:4" x14ac:dyDescent="0.25">
      <c r="A52" s="12" t="s">
        <v>27</v>
      </c>
      <c r="B52" s="33">
        <f>SUM(B53:B56)</f>
        <v>3142</v>
      </c>
      <c r="C52" s="33">
        <f>SUM(C53:C56)</f>
        <v>3365</v>
      </c>
      <c r="D52" s="33">
        <f>SUM(D53:D56)</f>
        <v>3994</v>
      </c>
    </row>
    <row r="53" spans="1:4" x14ac:dyDescent="0.25">
      <c r="A53" s="24" t="s">
        <v>50</v>
      </c>
      <c r="B53" s="34">
        <v>96</v>
      </c>
      <c r="C53" s="34">
        <v>77</v>
      </c>
      <c r="D53" s="34">
        <v>14</v>
      </c>
    </row>
    <row r="54" spans="1:4" x14ac:dyDescent="0.25">
      <c r="A54" s="24" t="s">
        <v>46</v>
      </c>
      <c r="B54" s="34">
        <v>2864</v>
      </c>
      <c r="C54" s="34">
        <v>3029</v>
      </c>
      <c r="D54" s="34">
        <v>3794</v>
      </c>
    </row>
    <row r="55" spans="1:4" x14ac:dyDescent="0.25">
      <c r="A55" s="24" t="s">
        <v>52</v>
      </c>
      <c r="B55" s="34">
        <v>0</v>
      </c>
      <c r="C55" s="34">
        <v>64</v>
      </c>
      <c r="D55" s="34">
        <v>0</v>
      </c>
    </row>
    <row r="56" spans="1:4" ht="15.75" thickBot="1" x14ac:dyDescent="0.3">
      <c r="A56" s="24" t="s">
        <v>40</v>
      </c>
      <c r="B56" s="34">
        <v>182</v>
      </c>
      <c r="C56" s="34">
        <v>195</v>
      </c>
      <c r="D56" s="34">
        <v>186</v>
      </c>
    </row>
    <row r="57" spans="1:4" x14ac:dyDescent="0.25">
      <c r="A57" s="8" t="s">
        <v>13</v>
      </c>
      <c r="B57" s="38">
        <f>SUM(B58)</f>
        <v>18</v>
      </c>
      <c r="C57" s="38">
        <f>SUM(C58)</f>
        <v>34</v>
      </c>
      <c r="D57" s="38">
        <f>SUM(D58)</f>
        <v>19</v>
      </c>
    </row>
    <row r="58" spans="1:4" ht="15.75" thickBot="1" x14ac:dyDescent="0.3">
      <c r="A58" s="25" t="s">
        <v>14</v>
      </c>
      <c r="B58" s="49">
        <v>18</v>
      </c>
      <c r="C58" s="49">
        <v>34</v>
      </c>
      <c r="D58" s="49">
        <v>19</v>
      </c>
    </row>
    <row r="59" spans="1:4" x14ac:dyDescent="0.25">
      <c r="A59" s="8" t="s">
        <v>15</v>
      </c>
      <c r="B59" s="50">
        <f>SUM(B60)</f>
        <v>20580</v>
      </c>
      <c r="C59" s="50">
        <f>SUM(C60)</f>
        <v>22687</v>
      </c>
      <c r="D59" s="50">
        <f>SUM(D60)</f>
        <v>18920</v>
      </c>
    </row>
    <row r="60" spans="1:4" ht="30.75" thickBot="1" x14ac:dyDescent="0.3">
      <c r="A60" s="26" t="s">
        <v>16</v>
      </c>
      <c r="B60" s="34">
        <v>20580</v>
      </c>
      <c r="C60" s="34">
        <v>22687</v>
      </c>
      <c r="D60" s="34">
        <v>18920</v>
      </c>
    </row>
    <row r="61" spans="1:4" ht="15.75" thickBot="1" x14ac:dyDescent="0.3">
      <c r="A61" s="20" t="s">
        <v>17</v>
      </c>
      <c r="B61" s="43">
        <f>B28+B30+B57+B59</f>
        <v>104232</v>
      </c>
      <c r="C61" s="43">
        <f>C28+C30+C57+C59</f>
        <v>111820</v>
      </c>
      <c r="D61" s="43">
        <f>D28+D30+D57+D59</f>
        <v>125425</v>
      </c>
    </row>
    <row r="62" spans="1:4" ht="15.75" thickBot="1" x14ac:dyDescent="0.3">
      <c r="A62" s="27" t="s">
        <v>18</v>
      </c>
      <c r="B62" s="51">
        <f>B25-B61</f>
        <v>50724</v>
      </c>
      <c r="C62" s="51">
        <f>C25-C61</f>
        <v>67362</v>
      </c>
      <c r="D62" s="51">
        <f>D25-D61</f>
        <v>70235</v>
      </c>
    </row>
    <row r="63" spans="1:4" ht="15.75" thickBot="1" x14ac:dyDescent="0.3">
      <c r="A63" s="28" t="s">
        <v>19</v>
      </c>
      <c r="B63" s="59">
        <v>21016</v>
      </c>
      <c r="C63" s="59">
        <v>52911</v>
      </c>
      <c r="D63" s="59">
        <v>32320</v>
      </c>
    </row>
    <row r="64" spans="1:4" ht="15.75" thickBot="1" x14ac:dyDescent="0.3">
      <c r="A64" s="29" t="s">
        <v>20</v>
      </c>
      <c r="B64" s="53">
        <f>B61+B63</f>
        <v>125248</v>
      </c>
      <c r="C64" s="53">
        <f>C61+C63</f>
        <v>164731</v>
      </c>
      <c r="D64" s="53">
        <f>D61+D63</f>
        <v>157745</v>
      </c>
    </row>
    <row r="65" spans="1:4" ht="15.75" thickBot="1" x14ac:dyDescent="0.3">
      <c r="A65" s="20" t="s">
        <v>21</v>
      </c>
      <c r="B65" s="43">
        <f>B25-B64</f>
        <v>29708</v>
      </c>
      <c r="C65" s="43">
        <f>C25-C64</f>
        <v>14451</v>
      </c>
      <c r="D65" s="43">
        <f>D25-D64</f>
        <v>37915</v>
      </c>
    </row>
  </sheetData>
  <pageMargins left="0" right="0" top="0.39370078740157483" bottom="0.39370078740157483" header="0.31496062992125984" footer="0.31496062992125984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108D7-07AE-4447-8DD5-6D0BA8642191}">
  <sheetPr>
    <pageSetUpPr fitToPage="1"/>
  </sheetPr>
  <dimension ref="A1:F69"/>
  <sheetViews>
    <sheetView showGridLines="0" tabSelected="1" workbookViewId="0">
      <selection activeCell="H13" sqref="H13"/>
    </sheetView>
  </sheetViews>
  <sheetFormatPr defaultRowHeight="15" x14ac:dyDescent="0.25"/>
  <cols>
    <col min="1" max="1" width="99.7109375" customWidth="1"/>
    <col min="2" max="2" width="11.5703125" customWidth="1"/>
    <col min="3" max="5" width="11.7109375" customWidth="1"/>
  </cols>
  <sheetData>
    <row r="1" spans="1:5" ht="18.75" x14ac:dyDescent="0.3">
      <c r="A1" s="60" t="s">
        <v>56</v>
      </c>
    </row>
    <row r="2" spans="1:5" ht="15.75" thickBot="1" x14ac:dyDescent="0.3">
      <c r="A2" s="1"/>
      <c r="D2" s="61" t="s">
        <v>60</v>
      </c>
      <c r="E2" s="61"/>
    </row>
    <row r="3" spans="1:5" ht="15.75" thickBot="1" x14ac:dyDescent="0.3">
      <c r="A3" s="7" t="s">
        <v>0</v>
      </c>
      <c r="B3" s="5">
        <v>2021</v>
      </c>
      <c r="C3" s="5">
        <v>2022</v>
      </c>
      <c r="D3" s="5">
        <v>2023</v>
      </c>
      <c r="E3" s="5">
        <v>2024</v>
      </c>
    </row>
    <row r="4" spans="1:5" x14ac:dyDescent="0.25">
      <c r="A4" s="8" t="s">
        <v>1</v>
      </c>
      <c r="B4" s="30">
        <f>B5+B9+B13</f>
        <v>138341</v>
      </c>
      <c r="C4" s="30">
        <f>C5+C9+C13</f>
        <v>152894</v>
      </c>
      <c r="D4" s="30">
        <f>D5+D9+D13</f>
        <v>182206</v>
      </c>
      <c r="E4" s="30">
        <f>E5+E9+E13</f>
        <v>207799</v>
      </c>
    </row>
    <row r="5" spans="1:5" x14ac:dyDescent="0.25">
      <c r="A5" s="9" t="s">
        <v>24</v>
      </c>
      <c r="B5" s="31">
        <f>SUM(B6:B8)</f>
        <v>91582</v>
      </c>
      <c r="C5" s="31">
        <f>SUM(C6:C8)</f>
        <v>103688</v>
      </c>
      <c r="D5" s="31">
        <f>SUM(D6:D8)</f>
        <v>125429</v>
      </c>
      <c r="E5" s="31">
        <f>SUM(E6:E8)</f>
        <v>144828</v>
      </c>
    </row>
    <row r="6" spans="1:5" x14ac:dyDescent="0.25">
      <c r="A6" s="10" t="s">
        <v>31</v>
      </c>
      <c r="B6" s="54">
        <v>27612</v>
      </c>
      <c r="C6" s="54">
        <v>33062</v>
      </c>
      <c r="D6" s="54">
        <v>40049</v>
      </c>
      <c r="E6" s="54">
        <v>48441</v>
      </c>
    </row>
    <row r="7" spans="1:5" x14ac:dyDescent="0.25">
      <c r="A7" s="11" t="s">
        <v>33</v>
      </c>
      <c r="B7" s="32">
        <v>63256</v>
      </c>
      <c r="C7" s="32">
        <v>69756</v>
      </c>
      <c r="D7" s="32">
        <v>84323</v>
      </c>
      <c r="E7" s="32">
        <v>95171</v>
      </c>
    </row>
    <row r="8" spans="1:5" x14ac:dyDescent="0.25">
      <c r="A8" s="6" t="s">
        <v>32</v>
      </c>
      <c r="B8" s="32">
        <v>714</v>
      </c>
      <c r="C8" s="32">
        <v>870</v>
      </c>
      <c r="D8" s="32">
        <v>1057</v>
      </c>
      <c r="E8" s="32">
        <v>1216</v>
      </c>
    </row>
    <row r="9" spans="1:5" x14ac:dyDescent="0.25">
      <c r="A9" s="12" t="s">
        <v>25</v>
      </c>
      <c r="B9" s="33">
        <f>SUM(B10:B12)</f>
        <v>46733</v>
      </c>
      <c r="C9" s="33">
        <f>SUM(C10:C12)</f>
        <v>48676</v>
      </c>
      <c r="D9" s="33">
        <f>SUM(D10:D12)</f>
        <v>56730</v>
      </c>
      <c r="E9" s="33">
        <f>SUM(E10:E12)</f>
        <v>62915</v>
      </c>
    </row>
    <row r="10" spans="1:5" x14ac:dyDescent="0.25">
      <c r="A10" s="13" t="s">
        <v>31</v>
      </c>
      <c r="B10" s="34">
        <v>7726</v>
      </c>
      <c r="C10" s="34">
        <v>7705</v>
      </c>
      <c r="D10" s="34">
        <v>10226</v>
      </c>
      <c r="E10" s="34">
        <v>11839</v>
      </c>
    </row>
    <row r="11" spans="1:5" x14ac:dyDescent="0.25">
      <c r="A11" s="13" t="s">
        <v>33</v>
      </c>
      <c r="B11" s="34">
        <v>38970</v>
      </c>
      <c r="C11" s="34">
        <v>40765</v>
      </c>
      <c r="D11" s="34">
        <v>46213</v>
      </c>
      <c r="E11" s="34">
        <v>50930</v>
      </c>
    </row>
    <row r="12" spans="1:5" x14ac:dyDescent="0.25">
      <c r="A12" s="6" t="s">
        <v>34</v>
      </c>
      <c r="B12" s="34">
        <v>37</v>
      </c>
      <c r="C12" s="34">
        <v>206</v>
      </c>
      <c r="D12" s="34">
        <v>291</v>
      </c>
      <c r="E12" s="34">
        <v>146</v>
      </c>
    </row>
    <row r="13" spans="1:5" x14ac:dyDescent="0.25">
      <c r="A13" s="14" t="s">
        <v>29</v>
      </c>
      <c r="B13" s="33">
        <f>SUM(B14:B17)</f>
        <v>26</v>
      </c>
      <c r="C13" s="33">
        <f>SUM(C14:C17)</f>
        <v>530</v>
      </c>
      <c r="D13" s="33">
        <f>SUM(D14:D17)</f>
        <v>47</v>
      </c>
      <c r="E13" s="33">
        <f>SUM(E14:E17)</f>
        <v>56</v>
      </c>
    </row>
    <row r="14" spans="1:5" x14ac:dyDescent="0.25">
      <c r="A14" s="13" t="s">
        <v>26</v>
      </c>
      <c r="B14" s="35">
        <v>20</v>
      </c>
      <c r="C14" s="35">
        <v>17</v>
      </c>
      <c r="D14" s="35">
        <v>18</v>
      </c>
      <c r="E14" s="35">
        <v>18</v>
      </c>
    </row>
    <row r="15" spans="1:5" x14ac:dyDescent="0.25">
      <c r="A15" s="11" t="s">
        <v>49</v>
      </c>
      <c r="B15" s="35">
        <v>6</v>
      </c>
      <c r="C15" s="35">
        <v>0</v>
      </c>
      <c r="D15" s="35">
        <v>0</v>
      </c>
      <c r="E15" s="35">
        <v>38</v>
      </c>
    </row>
    <row r="16" spans="1:5" x14ac:dyDescent="0.25">
      <c r="A16" s="11" t="s">
        <v>55</v>
      </c>
      <c r="B16" s="55">
        <v>0</v>
      </c>
      <c r="C16" s="55">
        <v>0</v>
      </c>
      <c r="D16" s="55">
        <v>29</v>
      </c>
      <c r="E16" s="55">
        <v>0</v>
      </c>
    </row>
    <row r="17" spans="1:6" ht="15.75" thickBot="1" x14ac:dyDescent="0.3">
      <c r="A17" s="19" t="s">
        <v>52</v>
      </c>
      <c r="B17" s="56">
        <v>0</v>
      </c>
      <c r="C17" s="56">
        <v>513</v>
      </c>
      <c r="D17" s="56">
        <v>0</v>
      </c>
      <c r="E17" s="56">
        <v>0</v>
      </c>
    </row>
    <row r="18" spans="1:6" x14ac:dyDescent="0.25">
      <c r="A18" s="8" t="s">
        <v>2</v>
      </c>
      <c r="B18" s="58">
        <f>SUM(B19)</f>
        <v>3708</v>
      </c>
      <c r="C18" s="58">
        <f>SUM(C19)</f>
        <v>400</v>
      </c>
      <c r="D18" s="58">
        <f>SUM(D19)</f>
        <v>1179</v>
      </c>
      <c r="E18" s="58">
        <f>SUM(E19)</f>
        <v>1508</v>
      </c>
    </row>
    <row r="19" spans="1:6" ht="15.75" thickBot="1" x14ac:dyDescent="0.3">
      <c r="A19" s="15" t="s">
        <v>3</v>
      </c>
      <c r="B19" s="37">
        <v>3708</v>
      </c>
      <c r="C19" s="57">
        <v>400</v>
      </c>
      <c r="D19" s="57">
        <v>1179</v>
      </c>
      <c r="E19" s="57">
        <v>1508</v>
      </c>
    </row>
    <row r="20" spans="1:6" ht="15.75" thickBot="1" x14ac:dyDescent="0.3">
      <c r="A20" s="16" t="s">
        <v>4</v>
      </c>
      <c r="B20" s="38">
        <f>SUM(B21)</f>
        <v>4949</v>
      </c>
      <c r="C20" s="38">
        <f>SUM(C21)</f>
        <v>8597</v>
      </c>
      <c r="D20" s="38">
        <f>SUM(D21)</f>
        <v>0</v>
      </c>
      <c r="E20" s="38">
        <f>SUM(E21)</f>
        <v>0</v>
      </c>
      <c r="F20" s="4"/>
    </row>
    <row r="21" spans="1:6" ht="15.75" thickBot="1" x14ac:dyDescent="0.3">
      <c r="A21" s="3" t="s">
        <v>5</v>
      </c>
      <c r="B21" s="39">
        <v>4949</v>
      </c>
      <c r="C21" s="39">
        <v>8597</v>
      </c>
      <c r="D21" s="39">
        <v>0</v>
      </c>
      <c r="E21" s="39">
        <v>0</v>
      </c>
    </row>
    <row r="22" spans="1:6" ht="15.75" thickBot="1" x14ac:dyDescent="0.3">
      <c r="A22" s="17" t="s">
        <v>22</v>
      </c>
      <c r="B22" s="40">
        <f>SUM(B23:B24)</f>
        <v>7958</v>
      </c>
      <c r="C22" s="40">
        <f>SUM(C23:C24)</f>
        <v>17291</v>
      </c>
      <c r="D22" s="40">
        <f>SUM(D23:D24)</f>
        <v>12275</v>
      </c>
      <c r="E22" s="40">
        <f>SUM(E23:E24)</f>
        <v>37524</v>
      </c>
    </row>
    <row r="23" spans="1:6" x14ac:dyDescent="0.25">
      <c r="A23" s="18" t="s">
        <v>30</v>
      </c>
      <c r="B23" s="41">
        <v>2839</v>
      </c>
      <c r="C23" s="41">
        <v>7</v>
      </c>
      <c r="D23" s="41">
        <v>962</v>
      </c>
      <c r="E23" s="41">
        <v>18416</v>
      </c>
    </row>
    <row r="24" spans="1:6" ht="15.75" thickBot="1" x14ac:dyDescent="0.3">
      <c r="A24" s="19" t="s">
        <v>23</v>
      </c>
      <c r="B24" s="42">
        <v>5119</v>
      </c>
      <c r="C24" s="42">
        <v>17284</v>
      </c>
      <c r="D24" s="42">
        <v>11313</v>
      </c>
      <c r="E24" s="42">
        <v>19108</v>
      </c>
    </row>
    <row r="25" spans="1:6" ht="15.75" thickBot="1" x14ac:dyDescent="0.3">
      <c r="A25" s="20" t="s">
        <v>6</v>
      </c>
      <c r="B25" s="43">
        <f>B4+B18+B20+B22</f>
        <v>154956</v>
      </c>
      <c r="C25" s="43">
        <f>C4+C18+C20+C22</f>
        <v>179182</v>
      </c>
      <c r="D25" s="43">
        <f>D4+D18+D20+D22</f>
        <v>195660</v>
      </c>
      <c r="E25" s="43">
        <f>E4+E18+E20+E22</f>
        <v>246831</v>
      </c>
    </row>
    <row r="26" spans="1:6" ht="15.75" thickBot="1" x14ac:dyDescent="0.3">
      <c r="A26" s="3"/>
      <c r="B26" s="44"/>
      <c r="C26" s="44"/>
      <c r="D26" s="44"/>
      <c r="E26" s="44"/>
    </row>
    <row r="27" spans="1:6" ht="15.75" thickBot="1" x14ac:dyDescent="0.3">
      <c r="A27" s="7" t="s">
        <v>7</v>
      </c>
      <c r="B27" s="45"/>
      <c r="C27" s="45"/>
      <c r="D27" s="45"/>
      <c r="E27" s="45"/>
    </row>
    <row r="28" spans="1:6" x14ac:dyDescent="0.25">
      <c r="A28" s="8" t="s">
        <v>8</v>
      </c>
      <c r="B28" s="46">
        <f t="shared" ref="B28:E28" si="0">SUM(B29:B29)</f>
        <v>0</v>
      </c>
      <c r="C28" s="46">
        <f t="shared" si="0"/>
        <v>187</v>
      </c>
      <c r="D28" s="46">
        <f t="shared" si="0"/>
        <v>751</v>
      </c>
      <c r="E28" s="46">
        <f t="shared" si="0"/>
        <v>55</v>
      </c>
    </row>
    <row r="29" spans="1:6" ht="15.75" thickBot="1" x14ac:dyDescent="0.3">
      <c r="A29" s="21" t="s">
        <v>35</v>
      </c>
      <c r="B29" s="47"/>
      <c r="C29" s="47">
        <v>187</v>
      </c>
      <c r="D29" s="47">
        <v>751</v>
      </c>
      <c r="E29" s="47">
        <v>55</v>
      </c>
    </row>
    <row r="30" spans="1:6" x14ac:dyDescent="0.25">
      <c r="A30" s="8" t="s">
        <v>1</v>
      </c>
      <c r="B30" s="48">
        <f>SUM(B31+B46+B55)</f>
        <v>83634</v>
      </c>
      <c r="C30" s="48">
        <f>SUM(C31+C46+C55)</f>
        <v>88912</v>
      </c>
      <c r="D30" s="48">
        <f>SUM(D31+D46+D55)</f>
        <v>105735</v>
      </c>
      <c r="E30" s="48">
        <f>SUM(E31+E46+E55)</f>
        <v>123834</v>
      </c>
    </row>
    <row r="31" spans="1:6" x14ac:dyDescent="0.25">
      <c r="A31" s="9" t="s">
        <v>24</v>
      </c>
      <c r="B31" s="31">
        <f>SUM(B32:B45)</f>
        <v>76435</v>
      </c>
      <c r="C31" s="31">
        <f>SUM(C32:C45)</f>
        <v>77374</v>
      </c>
      <c r="D31" s="31">
        <f>SUM(D32:D45)</f>
        <v>93869</v>
      </c>
      <c r="E31" s="31">
        <f>SUM(E32:E45)</f>
        <v>107685</v>
      </c>
    </row>
    <row r="32" spans="1:6" x14ac:dyDescent="0.25">
      <c r="A32" s="22" t="s">
        <v>9</v>
      </c>
      <c r="B32" s="32">
        <v>14</v>
      </c>
      <c r="C32" s="32">
        <v>17</v>
      </c>
      <c r="D32" s="32">
        <v>17</v>
      </c>
      <c r="E32" s="32">
        <v>45</v>
      </c>
    </row>
    <row r="33" spans="1:5" x14ac:dyDescent="0.25">
      <c r="A33" s="22" t="s">
        <v>44</v>
      </c>
      <c r="B33" s="32">
        <v>627</v>
      </c>
      <c r="C33" s="32">
        <v>424</v>
      </c>
      <c r="D33" s="32">
        <v>478</v>
      </c>
      <c r="E33" s="32">
        <v>173</v>
      </c>
    </row>
    <row r="34" spans="1:5" x14ac:dyDescent="0.25">
      <c r="A34" s="10" t="s">
        <v>10</v>
      </c>
      <c r="B34" s="32">
        <v>21491</v>
      </c>
      <c r="C34" s="32">
        <v>25870</v>
      </c>
      <c r="D34" s="32">
        <v>32217</v>
      </c>
      <c r="E34" s="32">
        <v>42010</v>
      </c>
    </row>
    <row r="35" spans="1:5" x14ac:dyDescent="0.25">
      <c r="A35" s="23" t="s">
        <v>11</v>
      </c>
      <c r="B35" s="32">
        <v>1320</v>
      </c>
      <c r="C35" s="32">
        <v>1513</v>
      </c>
      <c r="D35" s="32">
        <v>1702</v>
      </c>
      <c r="E35" s="32">
        <v>1963</v>
      </c>
    </row>
    <row r="36" spans="1:5" x14ac:dyDescent="0.25">
      <c r="A36" s="10" t="s">
        <v>36</v>
      </c>
      <c r="B36" s="32">
        <v>20417</v>
      </c>
      <c r="C36" s="32">
        <v>20946</v>
      </c>
      <c r="D36" s="32">
        <v>23634</v>
      </c>
      <c r="E36" s="32">
        <v>26144</v>
      </c>
    </row>
    <row r="37" spans="1:5" x14ac:dyDescent="0.25">
      <c r="A37" s="10" t="s">
        <v>41</v>
      </c>
      <c r="B37" s="32">
        <v>1037</v>
      </c>
      <c r="C37" s="32">
        <v>1181</v>
      </c>
      <c r="D37" s="32">
        <v>746</v>
      </c>
      <c r="E37" s="32">
        <v>1381</v>
      </c>
    </row>
    <row r="38" spans="1:5" ht="30" x14ac:dyDescent="0.25">
      <c r="A38" s="23" t="s">
        <v>42</v>
      </c>
      <c r="B38" s="32">
        <v>1729</v>
      </c>
      <c r="C38" s="32">
        <v>2148</v>
      </c>
      <c r="D38" s="32">
        <v>2031</v>
      </c>
      <c r="E38" s="32">
        <v>2128</v>
      </c>
    </row>
    <row r="39" spans="1:5" x14ac:dyDescent="0.25">
      <c r="A39" s="23" t="s">
        <v>45</v>
      </c>
      <c r="B39" s="32">
        <v>1461</v>
      </c>
      <c r="C39" s="32">
        <v>1558</v>
      </c>
      <c r="D39" s="32">
        <v>1559</v>
      </c>
      <c r="E39" s="32">
        <v>2490</v>
      </c>
    </row>
    <row r="40" spans="1:5" x14ac:dyDescent="0.25">
      <c r="A40" s="23" t="s">
        <v>57</v>
      </c>
      <c r="B40" s="32">
        <v>0</v>
      </c>
      <c r="C40" s="32">
        <v>0</v>
      </c>
      <c r="D40" s="32">
        <v>0</v>
      </c>
      <c r="E40" s="32">
        <v>1151</v>
      </c>
    </row>
    <row r="41" spans="1:5" x14ac:dyDescent="0.25">
      <c r="A41" s="10" t="s">
        <v>12</v>
      </c>
      <c r="B41" s="32">
        <v>10955</v>
      </c>
      <c r="C41" s="32">
        <v>8329</v>
      </c>
      <c r="D41" s="32">
        <v>10745</v>
      </c>
      <c r="E41" s="32">
        <v>14232</v>
      </c>
    </row>
    <row r="42" spans="1:5" x14ac:dyDescent="0.25">
      <c r="A42" s="10" t="s">
        <v>47</v>
      </c>
      <c r="B42" s="32">
        <v>106</v>
      </c>
      <c r="C42" s="32">
        <v>131</v>
      </c>
      <c r="D42" s="32">
        <v>264</v>
      </c>
      <c r="E42" s="32">
        <v>406</v>
      </c>
    </row>
    <row r="43" spans="1:5" x14ac:dyDescent="0.25">
      <c r="A43" s="10" t="s">
        <v>48</v>
      </c>
      <c r="B43" s="32">
        <v>14074</v>
      </c>
      <c r="C43" s="32">
        <v>11400</v>
      </c>
      <c r="D43" s="32">
        <v>15041</v>
      </c>
      <c r="E43" s="32">
        <v>9285</v>
      </c>
    </row>
    <row r="44" spans="1:5" x14ac:dyDescent="0.25">
      <c r="A44" s="10" t="s">
        <v>37</v>
      </c>
      <c r="B44" s="32">
        <v>47</v>
      </c>
      <c r="C44" s="32">
        <v>46</v>
      </c>
      <c r="D44" s="32">
        <v>25</v>
      </c>
      <c r="E44" s="32">
        <v>50</v>
      </c>
    </row>
    <row r="45" spans="1:5" ht="30" x14ac:dyDescent="0.25">
      <c r="A45" s="23" t="s">
        <v>43</v>
      </c>
      <c r="B45" s="32">
        <v>3157</v>
      </c>
      <c r="C45" s="32">
        <v>3811</v>
      </c>
      <c r="D45" s="32">
        <v>5410</v>
      </c>
      <c r="E45" s="32">
        <v>6227</v>
      </c>
    </row>
    <row r="46" spans="1:5" x14ac:dyDescent="0.25">
      <c r="A46" s="12" t="s">
        <v>25</v>
      </c>
      <c r="B46" s="33">
        <f>SUM(B47:B54)</f>
        <v>4057</v>
      </c>
      <c r="C46" s="33">
        <f>SUM(C47:C54)</f>
        <v>8173</v>
      </c>
      <c r="D46" s="33">
        <f>SUM(D47:D54)</f>
        <v>7872</v>
      </c>
      <c r="E46" s="33">
        <f>SUM(E47:E54)</f>
        <v>8837</v>
      </c>
    </row>
    <row r="47" spans="1:5" x14ac:dyDescent="0.25">
      <c r="A47" s="24" t="s">
        <v>9</v>
      </c>
      <c r="B47" s="34">
        <v>0</v>
      </c>
      <c r="C47" s="34">
        <v>0</v>
      </c>
      <c r="D47" s="34">
        <v>130</v>
      </c>
      <c r="E47" s="34">
        <v>0</v>
      </c>
    </row>
    <row r="48" spans="1:5" x14ac:dyDescent="0.25">
      <c r="A48" s="24" t="s">
        <v>44</v>
      </c>
      <c r="B48" s="34">
        <v>0</v>
      </c>
      <c r="C48" s="34">
        <v>0</v>
      </c>
      <c r="D48" s="34">
        <v>57</v>
      </c>
      <c r="E48" s="34">
        <v>83</v>
      </c>
    </row>
    <row r="49" spans="1:5" x14ac:dyDescent="0.25">
      <c r="A49" s="24" t="s">
        <v>58</v>
      </c>
      <c r="B49" s="34">
        <v>0</v>
      </c>
      <c r="C49" s="34">
        <v>0</v>
      </c>
      <c r="D49" s="34">
        <v>0</v>
      </c>
      <c r="E49" s="34">
        <v>14</v>
      </c>
    </row>
    <row r="50" spans="1:5" x14ac:dyDescent="0.25">
      <c r="A50" s="10" t="s">
        <v>53</v>
      </c>
      <c r="B50" s="34">
        <v>0</v>
      </c>
      <c r="C50" s="34">
        <v>3</v>
      </c>
      <c r="D50" s="34">
        <v>1</v>
      </c>
      <c r="E50" s="34">
        <v>0</v>
      </c>
    </row>
    <row r="51" spans="1:5" x14ac:dyDescent="0.25">
      <c r="A51" s="24" t="s">
        <v>38</v>
      </c>
      <c r="B51" s="34">
        <v>477</v>
      </c>
      <c r="C51" s="34">
        <v>637</v>
      </c>
      <c r="D51" s="34">
        <v>466</v>
      </c>
      <c r="E51" s="34">
        <v>292</v>
      </c>
    </row>
    <row r="52" spans="1:5" x14ac:dyDescent="0.25">
      <c r="A52" s="24" t="s">
        <v>39</v>
      </c>
      <c r="B52" s="34">
        <v>2067</v>
      </c>
      <c r="C52" s="34">
        <v>5500</v>
      </c>
      <c r="D52" s="34">
        <v>5249</v>
      </c>
      <c r="E52" s="34">
        <v>5216</v>
      </c>
    </row>
    <row r="53" spans="1:5" x14ac:dyDescent="0.25">
      <c r="A53" s="24" t="s">
        <v>57</v>
      </c>
      <c r="B53" s="34">
        <v>0</v>
      </c>
      <c r="C53" s="34">
        <v>0</v>
      </c>
      <c r="D53" s="34">
        <v>0</v>
      </c>
      <c r="E53" s="34">
        <v>23</v>
      </c>
    </row>
    <row r="54" spans="1:5" ht="30" x14ac:dyDescent="0.25">
      <c r="A54" s="23" t="s">
        <v>43</v>
      </c>
      <c r="B54" s="34">
        <v>1513</v>
      </c>
      <c r="C54" s="34">
        <v>2033</v>
      </c>
      <c r="D54" s="34">
        <v>1969</v>
      </c>
      <c r="E54" s="34">
        <v>3209</v>
      </c>
    </row>
    <row r="55" spans="1:5" x14ac:dyDescent="0.25">
      <c r="A55" s="12" t="s">
        <v>27</v>
      </c>
      <c r="B55" s="33">
        <f>SUM(B56:B60)</f>
        <v>3142</v>
      </c>
      <c r="C55" s="33">
        <f>SUM(C56:C60)</f>
        <v>3365</v>
      </c>
      <c r="D55" s="33">
        <f>SUM(D56:D60)</f>
        <v>3994</v>
      </c>
      <c r="E55" s="33">
        <f>SUM(E56:E60)</f>
        <v>7312</v>
      </c>
    </row>
    <row r="56" spans="1:5" x14ac:dyDescent="0.25">
      <c r="A56" s="24" t="s">
        <v>50</v>
      </c>
      <c r="B56" s="34">
        <v>96</v>
      </c>
      <c r="C56" s="34">
        <v>77</v>
      </c>
      <c r="D56" s="34">
        <v>14</v>
      </c>
      <c r="E56" s="34">
        <v>15</v>
      </c>
    </row>
    <row r="57" spans="1:5" x14ac:dyDescent="0.25">
      <c r="A57" s="24" t="s">
        <v>59</v>
      </c>
      <c r="B57" s="34">
        <v>0</v>
      </c>
      <c r="C57" s="34">
        <v>0</v>
      </c>
      <c r="D57" s="34">
        <v>0</v>
      </c>
      <c r="E57" s="34">
        <v>2903</v>
      </c>
    </row>
    <row r="58" spans="1:5" x14ac:dyDescent="0.25">
      <c r="A58" s="24" t="s">
        <v>46</v>
      </c>
      <c r="B58" s="34">
        <v>2864</v>
      </c>
      <c r="C58" s="34">
        <v>3029</v>
      </c>
      <c r="D58" s="34">
        <v>3794</v>
      </c>
      <c r="E58" s="34">
        <v>4204</v>
      </c>
    </row>
    <row r="59" spans="1:5" x14ac:dyDescent="0.25">
      <c r="A59" s="24" t="s">
        <v>52</v>
      </c>
      <c r="B59" s="34">
        <v>0</v>
      </c>
      <c r="C59" s="34">
        <v>64</v>
      </c>
      <c r="D59" s="34">
        <v>0</v>
      </c>
      <c r="E59" s="34">
        <v>0</v>
      </c>
    </row>
    <row r="60" spans="1:5" ht="15.75" thickBot="1" x14ac:dyDescent="0.3">
      <c r="A60" s="24" t="s">
        <v>40</v>
      </c>
      <c r="B60" s="34">
        <v>182</v>
      </c>
      <c r="C60" s="34">
        <v>195</v>
      </c>
      <c r="D60" s="34">
        <v>186</v>
      </c>
      <c r="E60" s="34">
        <v>190</v>
      </c>
    </row>
    <row r="61" spans="1:5" x14ac:dyDescent="0.25">
      <c r="A61" s="8" t="s">
        <v>13</v>
      </c>
      <c r="B61" s="38">
        <f>SUM(B62)</f>
        <v>18</v>
      </c>
      <c r="C61" s="38">
        <f>SUM(C62)</f>
        <v>34</v>
      </c>
      <c r="D61" s="38">
        <f>SUM(D62)</f>
        <v>19</v>
      </c>
      <c r="E61" s="38">
        <f>SUM(E62)</f>
        <v>15</v>
      </c>
    </row>
    <row r="62" spans="1:5" ht="15.75" thickBot="1" x14ac:dyDescent="0.3">
      <c r="A62" s="25" t="s">
        <v>14</v>
      </c>
      <c r="B62" s="49">
        <v>18</v>
      </c>
      <c r="C62" s="49">
        <v>34</v>
      </c>
      <c r="D62" s="49">
        <v>19</v>
      </c>
      <c r="E62" s="49">
        <v>15</v>
      </c>
    </row>
    <row r="63" spans="1:5" x14ac:dyDescent="0.25">
      <c r="A63" s="8" t="s">
        <v>15</v>
      </c>
      <c r="B63" s="50">
        <f>SUM(B64)</f>
        <v>20580</v>
      </c>
      <c r="C63" s="50">
        <f>SUM(C64)</f>
        <v>22687</v>
      </c>
      <c r="D63" s="50">
        <f>SUM(D64)</f>
        <v>18920</v>
      </c>
      <c r="E63" s="50">
        <f>SUM(E64)</f>
        <v>18961</v>
      </c>
    </row>
    <row r="64" spans="1:5" ht="30.75" thickBot="1" x14ac:dyDescent="0.3">
      <c r="A64" s="26" t="s">
        <v>16</v>
      </c>
      <c r="B64" s="34">
        <v>20580</v>
      </c>
      <c r="C64" s="34">
        <v>22687</v>
      </c>
      <c r="D64" s="34">
        <v>18920</v>
      </c>
      <c r="E64" s="34">
        <v>18961</v>
      </c>
    </row>
    <row r="65" spans="1:5" ht="15.75" thickBot="1" x14ac:dyDescent="0.3">
      <c r="A65" s="20" t="s">
        <v>17</v>
      </c>
      <c r="B65" s="43">
        <f>B28+B30+B61+B63</f>
        <v>104232</v>
      </c>
      <c r="C65" s="43">
        <f>C28+C30+C61+C63</f>
        <v>111820</v>
      </c>
      <c r="D65" s="43">
        <f>D28+D30+D61+D63</f>
        <v>125425</v>
      </c>
      <c r="E65" s="43">
        <f>E28+E30+E61+E63</f>
        <v>142865</v>
      </c>
    </row>
    <row r="66" spans="1:5" ht="15.75" thickBot="1" x14ac:dyDescent="0.3">
      <c r="A66" s="27" t="s">
        <v>18</v>
      </c>
      <c r="B66" s="51">
        <f>B25-B65</f>
        <v>50724</v>
      </c>
      <c r="C66" s="51">
        <f>C25-C65</f>
        <v>67362</v>
      </c>
      <c r="D66" s="51">
        <f>D25-D65</f>
        <v>70235</v>
      </c>
      <c r="E66" s="51">
        <f>E25-E65</f>
        <v>103966</v>
      </c>
    </row>
    <row r="67" spans="1:5" ht="15.75" thickBot="1" x14ac:dyDescent="0.3">
      <c r="A67" s="28" t="s">
        <v>19</v>
      </c>
      <c r="B67" s="59">
        <v>21016</v>
      </c>
      <c r="C67" s="59">
        <v>52911</v>
      </c>
      <c r="D67" s="59">
        <v>32320</v>
      </c>
      <c r="E67" s="59">
        <v>48225</v>
      </c>
    </row>
    <row r="68" spans="1:5" ht="15.75" thickBot="1" x14ac:dyDescent="0.3">
      <c r="A68" s="29" t="s">
        <v>20</v>
      </c>
      <c r="B68" s="53">
        <f>B65+B67</f>
        <v>125248</v>
      </c>
      <c r="C68" s="53">
        <f>C65+C67</f>
        <v>164731</v>
      </c>
      <c r="D68" s="53">
        <f>D65+D67</f>
        <v>157745</v>
      </c>
      <c r="E68" s="53">
        <f>E65+E67</f>
        <v>191090</v>
      </c>
    </row>
    <row r="69" spans="1:5" ht="15.75" thickBot="1" x14ac:dyDescent="0.3">
      <c r="A69" s="20" t="s">
        <v>21</v>
      </c>
      <c r="B69" s="43">
        <f>B25-B68</f>
        <v>29708</v>
      </c>
      <c r="C69" s="43">
        <f>C25-C68</f>
        <v>14451</v>
      </c>
      <c r="D69" s="43">
        <f>D25-D68</f>
        <v>37915</v>
      </c>
      <c r="E69" s="43">
        <f>E25-E68</f>
        <v>55741</v>
      </c>
    </row>
  </sheetData>
  <mergeCells count="1">
    <mergeCell ref="D2:E2"/>
  </mergeCells>
  <pageMargins left="0" right="0" top="0" bottom="0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rok 2020-2022</vt:lpstr>
      <vt:lpstr>rok 2021-2023</vt:lpstr>
      <vt:lpstr>rok 2021-2024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2025-05-06T07:32:38Z</dcterms:modified>
</cp:coreProperties>
</file>