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tab. č. 14 pohledávky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F36" i="1" l="1"/>
  <c r="E36" i="1"/>
  <c r="D36" i="1"/>
  <c r="C36" i="1"/>
  <c r="G35" i="1"/>
  <c r="G34" i="1"/>
  <c r="G33" i="1"/>
  <c r="G32" i="1"/>
  <c r="G31" i="1"/>
  <c r="G36" i="1" s="1"/>
  <c r="J29" i="1"/>
  <c r="H29" i="1"/>
  <c r="F28" i="1"/>
  <c r="E28" i="1"/>
  <c r="D28" i="1"/>
  <c r="C28" i="1"/>
  <c r="G28" i="1" s="1"/>
  <c r="G27" i="1"/>
  <c r="G26" i="1"/>
  <c r="G25" i="1"/>
  <c r="F24" i="1"/>
  <c r="E24" i="1"/>
  <c r="D24" i="1"/>
  <c r="C24" i="1"/>
  <c r="G24" i="1" s="1"/>
  <c r="G23" i="1"/>
  <c r="F22" i="1"/>
  <c r="E22" i="1"/>
  <c r="D22" i="1"/>
  <c r="C22" i="1"/>
  <c r="G22" i="1" s="1"/>
  <c r="F21" i="1"/>
  <c r="E21" i="1"/>
  <c r="D21" i="1"/>
  <c r="C21" i="1"/>
  <c r="G21" i="1" s="1"/>
  <c r="G20" i="1"/>
  <c r="G19" i="1"/>
  <c r="K18" i="1"/>
  <c r="K29" i="1" s="1"/>
  <c r="J18" i="1"/>
  <c r="I18" i="1"/>
  <c r="I29" i="1" s="1"/>
  <c r="H18" i="1"/>
  <c r="G18" i="1"/>
  <c r="F18" i="1"/>
  <c r="E18" i="1"/>
  <c r="D18" i="1"/>
  <c r="C18" i="1"/>
  <c r="F17" i="1"/>
  <c r="E17" i="1"/>
  <c r="D17" i="1"/>
  <c r="C17" i="1"/>
  <c r="G17" i="1" s="1"/>
  <c r="F16" i="1"/>
  <c r="E16" i="1"/>
  <c r="E15" i="1" s="1"/>
  <c r="D16" i="1"/>
  <c r="C16" i="1"/>
  <c r="G16" i="1" s="1"/>
  <c r="G15" i="1" s="1"/>
  <c r="F15" i="1"/>
  <c r="D15" i="1"/>
  <c r="F14" i="1"/>
  <c r="E14" i="1"/>
  <c r="D14" i="1"/>
  <c r="C14" i="1"/>
  <c r="G14" i="1" s="1"/>
  <c r="F13" i="1"/>
  <c r="F11" i="1" s="1"/>
  <c r="F29" i="1" s="1"/>
  <c r="F37" i="1" s="1"/>
  <c r="E13" i="1"/>
  <c r="D13" i="1"/>
  <c r="D11" i="1" s="1"/>
  <c r="D29" i="1" s="1"/>
  <c r="D37" i="1" s="1"/>
  <c r="C13" i="1"/>
  <c r="G13" i="1" s="1"/>
  <c r="G11" i="1" s="1"/>
  <c r="E11" i="1"/>
  <c r="E29" i="1" s="1"/>
  <c r="E37" i="1" s="1"/>
  <c r="C11" i="1"/>
  <c r="G10" i="1"/>
  <c r="G8" i="1"/>
  <c r="G6" i="1"/>
  <c r="G29" i="1" s="1"/>
  <c r="G37" i="1" s="1"/>
  <c r="C29" i="1" l="1"/>
  <c r="C37" i="1" s="1"/>
  <c r="C15" i="1"/>
</calcChain>
</file>

<file path=xl/sharedStrings.xml><?xml version="1.0" encoding="utf-8"?>
<sst xmlns="http://schemas.openxmlformats.org/spreadsheetml/2006/main" count="96" uniqueCount="87">
  <si>
    <t xml:space="preserve">Pohledávky ke dni 31. 12. 2014 </t>
  </si>
  <si>
    <t>tabulka č.14</t>
  </si>
  <si>
    <t>v tis. Kč</t>
  </si>
  <si>
    <t>Druh pohledávky</t>
  </si>
  <si>
    <t>Stav k                                            31.12. 2014</t>
  </si>
  <si>
    <t>Z toho po lhůtě splatnosti</t>
  </si>
  <si>
    <t>Stav k                                            31.12. 2013</t>
  </si>
  <si>
    <t>Rozdíl  2014/2013</t>
  </si>
  <si>
    <t>Stav k                                            31.12. 2011</t>
  </si>
  <si>
    <t>Opravné položky k pohledávkám</t>
  </si>
  <si>
    <t>Rozdíl  2012/2011</t>
  </si>
  <si>
    <t>A.</t>
  </si>
  <si>
    <t>Samostatná působnost</t>
  </si>
  <si>
    <t>1.</t>
  </si>
  <si>
    <t>Nezaplacené faktury odběratelů celkem</t>
  </si>
  <si>
    <t>z toho</t>
  </si>
  <si>
    <t>2.</t>
  </si>
  <si>
    <t>Poskytnuté zálohy dodavatelům celkem</t>
  </si>
  <si>
    <t>3.</t>
  </si>
  <si>
    <t>Prodej majetku obce</t>
  </si>
  <si>
    <t>4.</t>
  </si>
  <si>
    <t>Nájemné z DBF včetně služeb (bez sankcí) celkem</t>
  </si>
  <si>
    <t xml:space="preserve"> - dlužné nájemné z pronájmu bytů</t>
  </si>
  <si>
    <t xml:space="preserve"> - dlužné nájemné z pronájmu NP</t>
  </si>
  <si>
    <t>5.</t>
  </si>
  <si>
    <t>Poplatky z prodlení, úroky z prodlení, smluvní pokuty z DBF celkem</t>
  </si>
  <si>
    <t xml:space="preserve"> - poplatky z prodlení - BYTY</t>
  </si>
  <si>
    <t xml:space="preserve"> - úroky z prodlení  - NP</t>
  </si>
  <si>
    <t>6.</t>
  </si>
  <si>
    <t>Nájemné z pozemků včetně úroků z prodlení a smluvních pokut celkem</t>
  </si>
  <si>
    <t xml:space="preserve"> - dlužné nájemné z pronájmu pozemků</t>
  </si>
  <si>
    <t xml:space="preserve"> - úroky z prodlení, smluvní pokuty </t>
  </si>
  <si>
    <t>7.</t>
  </si>
  <si>
    <t>Ostatní smluvní pokuty celkem</t>
  </si>
  <si>
    <t>8.</t>
  </si>
  <si>
    <t>Náklady nalézacího a exekučního řízení celkem</t>
  </si>
  <si>
    <t>9.</t>
  </si>
  <si>
    <t xml:space="preserve">Manka a škody  </t>
  </si>
  <si>
    <t>10.</t>
  </si>
  <si>
    <t>Jiné pohledávky (OZV-MŠ,ZŠ,ŠD, pohřebné, škody, SVJ, FO, ostatní) celkem</t>
  </si>
  <si>
    <t>11.</t>
  </si>
  <si>
    <t>Úkony pečovatelské služby</t>
  </si>
  <si>
    <t>12.</t>
  </si>
  <si>
    <t xml:space="preserve">Náklady příštích období </t>
  </si>
  <si>
    <t>13.</t>
  </si>
  <si>
    <t xml:space="preserve">Příjmy příštích období </t>
  </si>
  <si>
    <t>14.</t>
  </si>
  <si>
    <t xml:space="preserve">Dohadné účty aktivní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</si>
  <si>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</si>
  <si>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</si>
  <si>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</si>
  <si>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</si>
  <si>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</si>
  <si>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Zrušené místní poplatky  (MP z VHP, MP z alkohol. a tabák.výrobky, MP ze vstupného)</t>
  </si>
  <si>
    <t>Odvod části výtěžku z provozovaných VHP</t>
  </si>
  <si>
    <t>Pokuty (OSŘP, OFR vč. NŘ a EXNŘ)</t>
  </si>
  <si>
    <t>Přenesená působnost celkem</t>
  </si>
  <si>
    <t>POHLEDÁVKY CELKEM</t>
  </si>
  <si>
    <t>Zkratky</t>
  </si>
  <si>
    <t>DBF</t>
  </si>
  <si>
    <t xml:space="preserve">  - domovní a bytový fond</t>
  </si>
  <si>
    <t>NP</t>
  </si>
  <si>
    <t xml:space="preserve">  - nebytový prostor</t>
  </si>
  <si>
    <t>OZV</t>
  </si>
  <si>
    <t xml:space="preserve">  - obecně závazná vyhláška</t>
  </si>
  <si>
    <t>MŠ</t>
  </si>
  <si>
    <t xml:space="preserve">  - mateřská škola</t>
  </si>
  <si>
    <t>ZŠ</t>
  </si>
  <si>
    <t xml:space="preserve">  - základní škola</t>
  </si>
  <si>
    <t>ŠD</t>
  </si>
  <si>
    <t xml:space="preserve">  - školní družina</t>
  </si>
  <si>
    <t>SVJ</t>
  </si>
  <si>
    <t xml:space="preserve">  - společenství vlastníků jednotek</t>
  </si>
  <si>
    <t>FO</t>
  </si>
  <si>
    <t xml:space="preserve">  - fond oprav</t>
  </si>
  <si>
    <t>MP</t>
  </si>
  <si>
    <t xml:space="preserve">  - místní poplatek</t>
  </si>
  <si>
    <t>VHP</t>
  </si>
  <si>
    <t xml:space="preserve">  - výherní hrací přístroje</t>
  </si>
  <si>
    <t>OSŘP</t>
  </si>
  <si>
    <t xml:space="preserve">  - odbor stavebního řádu a přestupků</t>
  </si>
  <si>
    <t>OFR</t>
  </si>
  <si>
    <t xml:space="preserve">  - odbor financí a rozpočtu</t>
  </si>
  <si>
    <t>NŘ</t>
  </si>
  <si>
    <t xml:space="preserve">  - náklady řízení</t>
  </si>
  <si>
    <t>EXNŘ</t>
  </si>
  <si>
    <t xml:space="preserve">  - exekuční náklady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</si>
</sst>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16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20" applyNumberFormat="0" applyAlignment="0" applyProtection="0"/>
    <xf numFmtId="0" fontId="28" fillId="15" borderId="16" applyNumberFormat="0" applyAlignment="0" applyProtection="0"/>
    <xf numFmtId="0" fontId="29" fillId="0" borderId="21" applyNumberFormat="0" applyFill="0" applyAlignment="0" applyProtection="0"/>
    <xf numFmtId="0" fontId="30" fillId="30" borderId="0" applyNumberFormat="0" applyBorder="0" applyAlignment="0" applyProtection="0"/>
    <xf numFmtId="0" fontId="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31" borderId="22" applyNumberFormat="0" applyFont="0" applyAlignment="0" applyProtection="0"/>
    <xf numFmtId="0" fontId="32" fillId="28" borderId="23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2" fillId="0" borderId="0" xfId="1"/>
    <xf numFmtId="0" fontId="0" fillId="0" borderId="0" xfId="0" applyBorder="1"/>
    <xf numFmtId="0" fontId="7" fillId="0" borderId="0" xfId="1" applyFont="1"/>
    <xf numFmtId="4" fontId="7" fillId="0" borderId="0" xfId="1" applyNumberFormat="1" applyFont="1"/>
    <xf numFmtId="4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6" fillId="0" borderId="2" xfId="1" applyFont="1" applyBorder="1" applyAlignment="1">
      <alignment vertical="center"/>
    </xf>
    <xf numFmtId="4" fontId="8" fillId="0" borderId="2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6" fillId="0" borderId="7" xfId="1" applyFont="1" applyBorder="1" applyAlignment="1">
      <alignment vertical="center"/>
    </xf>
    <xf numFmtId="4" fontId="8" fillId="0" borderId="7" xfId="1" applyNumberFormat="1" applyFont="1" applyBorder="1" applyAlignment="1">
      <alignment horizontal="center" vertical="center" wrapText="1"/>
    </xf>
    <xf numFmtId="4" fontId="8" fillId="0" borderId="8" xfId="1" applyNumberFormat="1" applyFont="1" applyBorder="1" applyAlignment="1">
      <alignment horizontal="center" vertical="center" wrapText="1"/>
    </xf>
    <xf numFmtId="4" fontId="9" fillId="0" borderId="9" xfId="1" applyNumberFormat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4" fontId="9" fillId="0" borderId="10" xfId="1" applyNumberFormat="1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/>
    <xf numFmtId="4" fontId="8" fillId="2" borderId="7" xfId="1" applyNumberFormat="1" applyFont="1" applyFill="1" applyBorder="1"/>
    <xf numFmtId="4" fontId="8" fillId="2" borderId="8" xfId="1" applyNumberFormat="1" applyFont="1" applyFill="1" applyBorder="1"/>
    <xf numFmtId="4" fontId="10" fillId="3" borderId="9" xfId="1" applyNumberFormat="1" applyFont="1" applyFill="1" applyBorder="1"/>
    <xf numFmtId="4" fontId="10" fillId="3" borderId="7" xfId="1" applyNumberFormat="1" applyFont="1" applyFill="1" applyBorder="1"/>
    <xf numFmtId="4" fontId="9" fillId="3" borderId="7" xfId="1" applyNumberFormat="1" applyFont="1" applyFill="1" applyBorder="1" applyAlignment="1">
      <alignment horizontal="center" wrapText="1"/>
    </xf>
    <xf numFmtId="4" fontId="9" fillId="3" borderId="10" xfId="1" applyNumberFormat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/>
    </xf>
    <xf numFmtId="1" fontId="11" fillId="0" borderId="7" xfId="1" applyNumberFormat="1" applyFont="1" applyFill="1" applyBorder="1" applyAlignment="1"/>
    <xf numFmtId="3" fontId="11" fillId="0" borderId="7" xfId="1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4" fontId="9" fillId="0" borderId="9" xfId="1" applyNumberFormat="1" applyFont="1" applyFill="1" applyBorder="1" applyAlignment="1">
      <alignment horizontal="right"/>
    </xf>
    <xf numFmtId="4" fontId="9" fillId="0" borderId="7" xfId="1" applyNumberFormat="1" applyFont="1" applyFill="1" applyBorder="1" applyAlignment="1">
      <alignment horizontal="right"/>
    </xf>
    <xf numFmtId="4" fontId="9" fillId="0" borderId="10" xfId="1" applyNumberFormat="1" applyFont="1" applyFill="1" applyBorder="1" applyAlignment="1">
      <alignment horizontal="right"/>
    </xf>
    <xf numFmtId="1" fontId="12" fillId="0" borderId="7" xfId="1" applyNumberFormat="1" applyFont="1" applyFill="1" applyBorder="1" applyAlignment="1"/>
    <xf numFmtId="3" fontId="11" fillId="0" borderId="7" xfId="1" applyNumberFormat="1" applyFont="1" applyFill="1" applyBorder="1" applyAlignment="1"/>
    <xf numFmtId="0" fontId="13" fillId="0" borderId="0" xfId="0" applyFont="1" applyBorder="1"/>
    <xf numFmtId="1" fontId="11" fillId="0" borderId="7" xfId="1" applyNumberFormat="1" applyFont="1" applyFill="1" applyBorder="1" applyAlignment="1">
      <alignment wrapText="1"/>
    </xf>
    <xf numFmtId="3" fontId="11" fillId="0" borderId="8" xfId="1" applyNumberFormat="1" applyFont="1" applyFill="1" applyBorder="1" applyAlignment="1"/>
    <xf numFmtId="4" fontId="9" fillId="0" borderId="9" xfId="1" applyNumberFormat="1" applyFont="1" applyFill="1" applyBorder="1"/>
    <xf numFmtId="4" fontId="9" fillId="0" borderId="7" xfId="1" applyNumberFormat="1" applyFont="1" applyFill="1" applyBorder="1"/>
    <xf numFmtId="4" fontId="9" fillId="0" borderId="10" xfId="1" applyNumberFormat="1" applyFont="1" applyFill="1" applyBorder="1"/>
    <xf numFmtId="3" fontId="2" fillId="4" borderId="9" xfId="1" applyNumberFormat="1" applyFont="1" applyFill="1" applyBorder="1"/>
    <xf numFmtId="3" fontId="2" fillId="4" borderId="7" xfId="1" applyNumberFormat="1" applyFont="1" applyFill="1" applyBorder="1"/>
    <xf numFmtId="3" fontId="2" fillId="4" borderId="10" xfId="1" applyNumberFormat="1" applyFont="1" applyFill="1" applyBorder="1"/>
    <xf numFmtId="0" fontId="14" fillId="0" borderId="0" xfId="0" applyFont="1" applyBorder="1" applyAlignment="1">
      <alignment wrapText="1"/>
    </xf>
    <xf numFmtId="4" fontId="9" fillId="5" borderId="7" xfId="1" applyNumberFormat="1" applyFont="1" applyFill="1" applyBorder="1" applyAlignment="1">
      <alignment horizontal="right"/>
    </xf>
    <xf numFmtId="4" fontId="9" fillId="5" borderId="10" xfId="1" applyNumberFormat="1" applyFont="1" applyFill="1" applyBorder="1" applyAlignment="1">
      <alignment horizontal="right"/>
    </xf>
    <xf numFmtId="0" fontId="11" fillId="2" borderId="6" xfId="1" applyFont="1" applyFill="1" applyBorder="1" applyAlignment="1">
      <alignment horizontal="center"/>
    </xf>
    <xf numFmtId="0" fontId="6" fillId="2" borderId="7" xfId="1" applyFont="1" applyFill="1" applyBorder="1" applyAlignment="1"/>
    <xf numFmtId="3" fontId="6" fillId="2" borderId="7" xfId="1" applyNumberFormat="1" applyFont="1" applyFill="1" applyBorder="1" applyAlignment="1">
      <alignment horizontal="right"/>
    </xf>
    <xf numFmtId="3" fontId="6" fillId="2" borderId="8" xfId="1" applyNumberFormat="1" applyFont="1" applyFill="1" applyBorder="1" applyAlignment="1">
      <alignment horizontal="right"/>
    </xf>
    <xf numFmtId="3" fontId="8" fillId="6" borderId="9" xfId="1" applyNumberFormat="1" applyFont="1" applyFill="1" applyBorder="1" applyAlignment="1">
      <alignment horizontal="right"/>
    </xf>
    <xf numFmtId="3" fontId="8" fillId="6" borderId="7" xfId="1" applyNumberFormat="1" applyFont="1" applyFill="1" applyBorder="1" applyAlignment="1">
      <alignment horizontal="right"/>
    </xf>
    <xf numFmtId="3" fontId="8" fillId="6" borderId="10" xfId="1" applyNumberFormat="1" applyFont="1" applyFill="1" applyBorder="1" applyAlignment="1">
      <alignment horizontal="right"/>
    </xf>
    <xf numFmtId="3" fontId="0" fillId="0" borderId="0" xfId="0" applyNumberFormat="1" applyBorder="1"/>
    <xf numFmtId="0" fontId="6" fillId="7" borderId="6" xfId="1" applyFont="1" applyFill="1" applyBorder="1" applyAlignment="1">
      <alignment horizontal="center"/>
    </xf>
    <xf numFmtId="0" fontId="6" fillId="7" borderId="7" xfId="1" applyFont="1" applyFill="1" applyBorder="1" applyAlignment="1"/>
    <xf numFmtId="3" fontId="6" fillId="7" borderId="7" xfId="1" applyNumberFormat="1" applyFont="1" applyFill="1" applyBorder="1" applyAlignment="1"/>
    <xf numFmtId="3" fontId="6" fillId="8" borderId="7" xfId="1" applyNumberFormat="1" applyFont="1" applyFill="1" applyBorder="1" applyAlignment="1"/>
    <xf numFmtId="3" fontId="11" fillId="8" borderId="8" xfId="1" applyNumberFormat="1" applyFont="1" applyFill="1" applyBorder="1" applyAlignment="1">
      <alignment horizontal="right"/>
    </xf>
    <xf numFmtId="4" fontId="10" fillId="7" borderId="9" xfId="1" applyNumberFormat="1" applyFont="1" applyFill="1" applyBorder="1" applyAlignment="1">
      <alignment horizontal="right"/>
    </xf>
    <xf numFmtId="4" fontId="10" fillId="8" borderId="7" xfId="1" applyNumberFormat="1" applyFont="1" applyFill="1" applyBorder="1" applyAlignment="1">
      <alignment horizontal="right"/>
    </xf>
    <xf numFmtId="4" fontId="9" fillId="7" borderId="7" xfId="1" applyNumberFormat="1" applyFont="1" applyFill="1" applyBorder="1" applyAlignment="1">
      <alignment horizontal="right" wrapText="1"/>
    </xf>
    <xf numFmtId="4" fontId="9" fillId="8" borderId="10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>
      <alignment wrapText="1"/>
    </xf>
    <xf numFmtId="4" fontId="9" fillId="0" borderId="9" xfId="1" applyNumberFormat="1" applyFont="1" applyFill="1" applyBorder="1" applyAlignment="1">
      <alignment horizontal="right" wrapText="1"/>
    </xf>
    <xf numFmtId="4" fontId="9" fillId="0" borderId="7" xfId="1" applyNumberFormat="1" applyFont="1" applyFill="1" applyBorder="1" applyAlignment="1">
      <alignment horizontal="right" wrapText="1"/>
    </xf>
    <xf numFmtId="0" fontId="11" fillId="7" borderId="6" xfId="1" applyFont="1" applyFill="1" applyBorder="1" applyAlignment="1">
      <alignment horizontal="center"/>
    </xf>
    <xf numFmtId="0" fontId="6" fillId="8" borderId="7" xfId="1" applyFont="1" applyFill="1" applyBorder="1" applyAlignment="1"/>
    <xf numFmtId="3" fontId="6" fillId="8" borderId="7" xfId="1" applyNumberFormat="1" applyFont="1" applyFill="1" applyBorder="1" applyAlignment="1">
      <alignment horizontal="right"/>
    </xf>
    <xf numFmtId="3" fontId="6" fillId="8" borderId="8" xfId="1" applyNumberFormat="1" applyFont="1" applyFill="1" applyBorder="1" applyAlignment="1">
      <alignment horizontal="right"/>
    </xf>
    <xf numFmtId="4" fontId="10" fillId="8" borderId="9" xfId="1" applyNumberFormat="1" applyFont="1" applyFill="1" applyBorder="1" applyAlignment="1">
      <alignment horizontal="right"/>
    </xf>
    <xf numFmtId="4" fontId="10" fillId="8" borderId="10" xfId="1" applyNumberFormat="1" applyFont="1" applyFill="1" applyBorder="1" applyAlignment="1">
      <alignment horizontal="right"/>
    </xf>
    <xf numFmtId="0" fontId="11" fillId="9" borderId="11" xfId="1" applyFont="1" applyFill="1" applyBorder="1" applyAlignment="1">
      <alignment horizontal="center"/>
    </xf>
    <xf numFmtId="1" fontId="6" fillId="9" borderId="12" xfId="1" applyNumberFormat="1" applyFont="1" applyFill="1" applyBorder="1" applyAlignment="1"/>
    <xf numFmtId="3" fontId="6" fillId="9" borderId="12" xfId="1" applyNumberFormat="1" applyFont="1" applyFill="1" applyBorder="1" applyAlignment="1">
      <alignment horizontal="right"/>
    </xf>
    <xf numFmtId="3" fontId="6" fillId="9" borderId="13" xfId="1" applyNumberFormat="1" applyFont="1" applyFill="1" applyBorder="1" applyAlignment="1">
      <alignment horizontal="right"/>
    </xf>
    <xf numFmtId="4" fontId="10" fillId="9" borderId="14" xfId="1" applyNumberFormat="1" applyFont="1" applyFill="1" applyBorder="1" applyAlignment="1">
      <alignment horizontal="right"/>
    </xf>
    <xf numFmtId="4" fontId="10" fillId="9" borderId="12" xfId="1" applyNumberFormat="1" applyFont="1" applyFill="1" applyBorder="1" applyAlignment="1">
      <alignment horizontal="right"/>
    </xf>
    <xf numFmtId="4" fontId="10" fillId="9" borderId="15" xfId="1" applyNumberFormat="1" applyFont="1" applyFill="1" applyBorder="1" applyAlignment="1">
      <alignment horizontal="right"/>
    </xf>
    <xf numFmtId="0" fontId="2" fillId="0" borderId="0" xfId="1" applyFill="1" applyBorder="1" applyAlignment="1">
      <alignment horizontal="center"/>
    </xf>
    <xf numFmtId="1" fontId="10" fillId="0" borderId="0" xfId="1" applyNumberFormat="1" applyFont="1" applyFill="1" applyBorder="1"/>
    <xf numFmtId="3" fontId="10" fillId="0" borderId="0" xfId="1" applyNumberFormat="1" applyFont="1" applyFill="1" applyBorder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5" fillId="0" borderId="0" xfId="1" applyNumberFormat="1" applyFont="1" applyFill="1" applyBorder="1" applyAlignment="1">
      <alignment horizontal="right"/>
    </xf>
    <xf numFmtId="49" fontId="7" fillId="0" borderId="0" xfId="1" applyNumberFormat="1" applyFont="1" applyFill="1" applyBorder="1"/>
    <xf numFmtId="4" fontId="7" fillId="0" borderId="0" xfId="1" applyNumberFormat="1" applyFont="1" applyFill="1" applyBorder="1"/>
    <xf numFmtId="4" fontId="2" fillId="0" borderId="0" xfId="1" applyNumberFormat="1" applyBorder="1"/>
    <xf numFmtId="49" fontId="6" fillId="0" borderId="0" xfId="0" applyNumberFormat="1" applyFont="1" applyFill="1" applyBorder="1"/>
    <xf numFmtId="4" fontId="7" fillId="0" borderId="0" xfId="0" applyNumberFormat="1" applyFont="1" applyFill="1" applyBorder="1"/>
    <xf numFmtId="4" fontId="0" fillId="0" borderId="0" xfId="0" applyNumberFormat="1" applyBorder="1"/>
    <xf numFmtId="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/>
    <xf numFmtId="49" fontId="2" fillId="0" borderId="0" xfId="0" applyNumberFormat="1" applyFont="1" applyFill="1" applyBorder="1"/>
    <xf numFmtId="4" fontId="16" fillId="0" borderId="0" xfId="0" applyNumberFormat="1" applyFont="1"/>
    <xf numFmtId="4" fontId="0" fillId="0" borderId="0" xfId="0" applyNumberFormat="1"/>
    <xf numFmtId="1" fontId="2" fillId="0" borderId="0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4" fontId="2" fillId="0" borderId="0" xfId="1" applyNumberFormat="1" applyFont="1" applyAlignment="1">
      <alignment horizontal="center"/>
    </xf>
    <xf numFmtId="49" fontId="2" fillId="0" borderId="0" xfId="1" applyNumberFormat="1" applyFont="1" applyFill="1" applyBorder="1"/>
    <xf numFmtId="4" fontId="2" fillId="0" borderId="0" xfId="1" applyNumberFormat="1" applyAlignment="1">
      <alignment horizontal="center"/>
    </xf>
    <xf numFmtId="1" fontId="2" fillId="0" borderId="0" xfId="1" applyNumberFormat="1" applyFont="1" applyFill="1" applyBorder="1"/>
    <xf numFmtId="4" fontId="2" fillId="0" borderId="0" xfId="1" applyNumberFormat="1"/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1"/>
    <cellStyle name="Normální 3" xfId="38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tabSelected="1" topLeftCell="A26" workbookViewId="0">
      <selection activeCell="L29" sqref="L29"/>
    </sheetView>
  </sheetViews>
  <sheetFormatPr defaultRowHeight="12.75" x14ac:dyDescent="0.2"/>
  <cols>
    <col min="1" max="1" width="5.7109375" customWidth="1"/>
    <col min="2" max="2" width="49.28515625" customWidth="1"/>
    <col min="3" max="7" width="12.7109375" customWidth="1"/>
    <col min="8" max="8" width="16" hidden="1" customWidth="1"/>
    <col min="9" max="9" width="13.85546875" hidden="1" customWidth="1"/>
    <col min="10" max="11" width="14.28515625" hidden="1" customWidth="1"/>
    <col min="12" max="12" width="18.28515625" customWidth="1"/>
  </cols>
  <sheetData>
    <row r="1" spans="1:18" ht="18" x14ac:dyDescent="0.25">
      <c r="A1" s="1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5"/>
      <c r="K1" s="5"/>
      <c r="L1" s="6"/>
      <c r="M1" s="6"/>
      <c r="N1" s="6"/>
      <c r="O1" s="6"/>
      <c r="P1" s="6"/>
      <c r="Q1" s="6"/>
      <c r="R1" s="6"/>
    </row>
    <row r="2" spans="1:18" ht="13.5" thickBot="1" x14ac:dyDescent="0.25">
      <c r="A2" s="5"/>
      <c r="B2" s="7"/>
      <c r="C2" s="8"/>
      <c r="D2" s="8"/>
      <c r="E2" s="8"/>
      <c r="F2" s="8"/>
      <c r="G2" s="9" t="s">
        <v>2</v>
      </c>
      <c r="H2" s="8"/>
      <c r="I2" s="8"/>
      <c r="J2" s="8"/>
      <c r="K2" s="8"/>
      <c r="L2" s="6"/>
      <c r="M2" s="6"/>
      <c r="N2" s="6"/>
      <c r="O2" s="6"/>
      <c r="P2" s="6"/>
      <c r="Q2" s="6"/>
      <c r="R2" s="6"/>
    </row>
    <row r="3" spans="1:18" ht="15" customHeight="1" x14ac:dyDescent="0.2">
      <c r="A3" s="10"/>
      <c r="B3" s="11" t="s">
        <v>3</v>
      </c>
      <c r="C3" s="12" t="s">
        <v>4</v>
      </c>
      <c r="D3" s="12" t="s">
        <v>5</v>
      </c>
      <c r="E3" s="12" t="s">
        <v>6</v>
      </c>
      <c r="F3" s="12" t="s">
        <v>5</v>
      </c>
      <c r="G3" s="13" t="s">
        <v>7</v>
      </c>
      <c r="H3" s="14" t="s">
        <v>8</v>
      </c>
      <c r="I3" s="15" t="s">
        <v>5</v>
      </c>
      <c r="J3" s="15" t="s">
        <v>9</v>
      </c>
      <c r="K3" s="16" t="s">
        <v>10</v>
      </c>
      <c r="L3" s="6"/>
      <c r="M3" s="6"/>
      <c r="N3" s="6"/>
      <c r="O3" s="6"/>
      <c r="P3" s="6"/>
      <c r="Q3" s="6"/>
      <c r="R3" s="6"/>
    </row>
    <row r="4" spans="1:18" ht="26.25" customHeight="1" x14ac:dyDescent="0.2">
      <c r="A4" s="17"/>
      <c r="B4" s="18"/>
      <c r="C4" s="19"/>
      <c r="D4" s="19"/>
      <c r="E4" s="19"/>
      <c r="F4" s="19"/>
      <c r="G4" s="20"/>
      <c r="H4" s="21"/>
      <c r="I4" s="22"/>
      <c r="J4" s="22"/>
      <c r="K4" s="23"/>
      <c r="L4" s="6"/>
      <c r="M4" s="6"/>
      <c r="N4" s="6"/>
      <c r="O4" s="6"/>
      <c r="P4" s="6"/>
      <c r="Q4" s="6"/>
      <c r="R4" s="6"/>
    </row>
    <row r="5" spans="1:18" ht="24" customHeight="1" x14ac:dyDescent="0.2">
      <c r="A5" s="24" t="s">
        <v>11</v>
      </c>
      <c r="B5" s="25" t="s">
        <v>12</v>
      </c>
      <c r="C5" s="26"/>
      <c r="D5" s="26"/>
      <c r="E5" s="26"/>
      <c r="F5" s="26"/>
      <c r="G5" s="27"/>
      <c r="H5" s="28"/>
      <c r="I5" s="29"/>
      <c r="J5" s="30"/>
      <c r="K5" s="31"/>
      <c r="L5" s="6"/>
      <c r="M5" s="6"/>
      <c r="N5" s="6"/>
      <c r="O5" s="6"/>
      <c r="P5" s="6"/>
      <c r="Q5" s="6"/>
      <c r="R5" s="6"/>
    </row>
    <row r="6" spans="1:18" ht="20.100000000000001" customHeight="1" x14ac:dyDescent="0.2">
      <c r="A6" s="32" t="s">
        <v>13</v>
      </c>
      <c r="B6" s="33" t="s">
        <v>14</v>
      </c>
      <c r="C6" s="34">
        <v>2505</v>
      </c>
      <c r="D6" s="34">
        <v>2268</v>
      </c>
      <c r="E6" s="34">
        <v>2412</v>
      </c>
      <c r="F6" s="34">
        <v>2189</v>
      </c>
      <c r="G6" s="35">
        <f>C6-E6</f>
        <v>93</v>
      </c>
      <c r="H6" s="36">
        <v>3512329.6399999997</v>
      </c>
      <c r="I6" s="37">
        <v>3316795.5300000003</v>
      </c>
      <c r="J6" s="37">
        <v>1820</v>
      </c>
      <c r="K6" s="38">
        <v>-3508843.6399999997</v>
      </c>
      <c r="L6" s="6"/>
      <c r="M6" s="6"/>
      <c r="N6" s="6"/>
      <c r="O6" s="6"/>
      <c r="P6" s="6"/>
      <c r="Q6" s="6"/>
      <c r="R6" s="6"/>
    </row>
    <row r="7" spans="1:18" ht="20.100000000000001" hidden="1" customHeight="1" x14ac:dyDescent="0.2">
      <c r="A7" s="32"/>
      <c r="B7" s="39" t="s">
        <v>15</v>
      </c>
      <c r="C7" s="40"/>
      <c r="D7" s="40"/>
      <c r="E7" s="40"/>
      <c r="F7" s="40"/>
      <c r="G7" s="35">
        <v>0</v>
      </c>
      <c r="H7" s="36"/>
      <c r="I7" s="37"/>
      <c r="J7" s="37"/>
      <c r="K7" s="38"/>
      <c r="L7" s="6"/>
      <c r="M7" s="6"/>
      <c r="N7" s="6"/>
      <c r="O7" s="6"/>
      <c r="P7" s="6"/>
      <c r="Q7" s="6"/>
      <c r="R7" s="6"/>
    </row>
    <row r="8" spans="1:18" ht="20.100000000000001" customHeight="1" x14ac:dyDescent="0.2">
      <c r="A8" s="32" t="s">
        <v>16</v>
      </c>
      <c r="B8" s="33" t="s">
        <v>17</v>
      </c>
      <c r="C8" s="34">
        <v>38954</v>
      </c>
      <c r="D8" s="34">
        <v>0</v>
      </c>
      <c r="E8" s="34">
        <v>35244</v>
      </c>
      <c r="F8" s="34">
        <v>0</v>
      </c>
      <c r="G8" s="35">
        <f>C8-E8</f>
        <v>3710</v>
      </c>
      <c r="H8" s="36">
        <v>31184980.079999998</v>
      </c>
      <c r="I8" s="37">
        <v>0</v>
      </c>
      <c r="J8" s="37">
        <v>0</v>
      </c>
      <c r="K8" s="38">
        <v>-31152322.079999998</v>
      </c>
      <c r="L8" s="6"/>
      <c r="M8" s="6"/>
      <c r="N8" s="6"/>
      <c r="O8" s="6"/>
      <c r="P8" s="6"/>
      <c r="Q8" s="6"/>
      <c r="R8" s="6"/>
    </row>
    <row r="9" spans="1:18" ht="20.100000000000001" hidden="1" customHeight="1" x14ac:dyDescent="0.2">
      <c r="A9" s="32"/>
      <c r="B9" s="39" t="s">
        <v>15</v>
      </c>
      <c r="C9" s="40"/>
      <c r="D9" s="40"/>
      <c r="E9" s="40"/>
      <c r="F9" s="40"/>
      <c r="G9" s="35"/>
      <c r="H9" s="36"/>
      <c r="I9" s="37"/>
      <c r="J9" s="37"/>
      <c r="K9" s="38"/>
      <c r="L9" s="6"/>
      <c r="M9" s="6"/>
      <c r="N9" s="6"/>
      <c r="O9" s="6"/>
      <c r="P9" s="6"/>
      <c r="Q9" s="6"/>
      <c r="R9" s="6"/>
    </row>
    <row r="10" spans="1:18" ht="20.100000000000001" customHeight="1" x14ac:dyDescent="0.2">
      <c r="A10" s="32" t="s">
        <v>18</v>
      </c>
      <c r="B10" s="33" t="s">
        <v>19</v>
      </c>
      <c r="C10" s="40">
        <v>861</v>
      </c>
      <c r="D10" s="40">
        <v>247</v>
      </c>
      <c r="E10" s="40">
        <v>1546</v>
      </c>
      <c r="F10" s="40">
        <v>89</v>
      </c>
      <c r="G10" s="35">
        <f>C10-E10</f>
        <v>-685</v>
      </c>
      <c r="H10" s="36">
        <v>6401095.2999999998</v>
      </c>
      <c r="I10" s="37">
        <v>798000</v>
      </c>
      <c r="J10" s="37">
        <v>798</v>
      </c>
      <c r="K10" s="38">
        <v>-6397692.2999999998</v>
      </c>
      <c r="L10" s="6"/>
      <c r="M10" s="6"/>
      <c r="N10" s="6"/>
      <c r="O10" s="6"/>
      <c r="P10" s="6"/>
      <c r="Q10" s="6"/>
      <c r="R10" s="6"/>
    </row>
    <row r="11" spans="1:18" ht="20.100000000000001" customHeight="1" x14ac:dyDescent="0.2">
      <c r="A11" s="32" t="s">
        <v>20</v>
      </c>
      <c r="B11" s="33" t="s">
        <v>21</v>
      </c>
      <c r="C11" s="34">
        <f>SUM(C13:C14)</f>
        <v>59985</v>
      </c>
      <c r="D11" s="34">
        <f>SUM(D13:D14)</f>
        <v>58151</v>
      </c>
      <c r="E11" s="34">
        <f>SUM(E13:E14)</f>
        <v>63979</v>
      </c>
      <c r="F11" s="34">
        <f>SUM(F13:F14)</f>
        <v>62468</v>
      </c>
      <c r="G11" s="35">
        <f>SUM(G13:G14)</f>
        <v>-3994</v>
      </c>
      <c r="H11" s="36">
        <v>65490529.960000001</v>
      </c>
      <c r="I11" s="37">
        <v>63897112.960000001</v>
      </c>
      <c r="J11" s="37">
        <v>44982</v>
      </c>
      <c r="K11" s="38">
        <v>-65427891.960000001</v>
      </c>
      <c r="L11" s="6"/>
      <c r="M11" s="6"/>
      <c r="N11" s="41"/>
      <c r="O11" s="6"/>
      <c r="P11" s="6"/>
      <c r="Q11" s="6"/>
      <c r="R11" s="6"/>
    </row>
    <row r="12" spans="1:18" ht="20.100000000000001" hidden="1" customHeight="1" x14ac:dyDescent="0.2">
      <c r="A12" s="32"/>
      <c r="B12" s="39" t="s">
        <v>15</v>
      </c>
      <c r="C12" s="40"/>
      <c r="D12" s="40"/>
      <c r="E12" s="40"/>
      <c r="F12" s="40"/>
      <c r="G12" s="35"/>
      <c r="H12" s="36"/>
      <c r="I12" s="37"/>
      <c r="J12" s="37"/>
      <c r="K12" s="38"/>
      <c r="L12" s="6"/>
      <c r="M12" s="6"/>
      <c r="N12" s="6"/>
      <c r="O12" s="6"/>
      <c r="P12" s="6"/>
      <c r="Q12" s="6"/>
      <c r="R12" s="6"/>
    </row>
    <row r="13" spans="1:18" ht="20.100000000000001" customHeight="1" x14ac:dyDescent="0.2">
      <c r="A13" s="32"/>
      <c r="B13" s="33" t="s">
        <v>22</v>
      </c>
      <c r="C13" s="40">
        <f>5110+45918</f>
        <v>51028</v>
      </c>
      <c r="D13" s="40">
        <f>5110+44084</f>
        <v>49194</v>
      </c>
      <c r="E13" s="40">
        <f>6137+47690</f>
        <v>53827</v>
      </c>
      <c r="F13" s="40">
        <f>6137+46179</f>
        <v>52316</v>
      </c>
      <c r="G13" s="35">
        <f>C13-E13</f>
        <v>-2799</v>
      </c>
      <c r="H13" s="36">
        <v>7767635.5800000001</v>
      </c>
      <c r="I13" s="37">
        <v>7767635.5800000001</v>
      </c>
      <c r="J13" s="37"/>
      <c r="K13" s="38">
        <v>-7760769.5800000001</v>
      </c>
      <c r="L13" s="6"/>
      <c r="M13" s="6"/>
      <c r="N13" s="6"/>
      <c r="O13" s="6"/>
      <c r="P13" s="6"/>
      <c r="Q13" s="6"/>
      <c r="R13" s="6"/>
    </row>
    <row r="14" spans="1:18" ht="20.100000000000001" customHeight="1" x14ac:dyDescent="0.2">
      <c r="A14" s="32"/>
      <c r="B14" s="33" t="s">
        <v>23</v>
      </c>
      <c r="C14" s="40">
        <f>4006+4951</f>
        <v>8957</v>
      </c>
      <c r="D14" s="40">
        <f>4006+4951</f>
        <v>8957</v>
      </c>
      <c r="E14" s="40">
        <f>4062+6090</f>
        <v>10152</v>
      </c>
      <c r="F14" s="40">
        <f>4062+6090</f>
        <v>10152</v>
      </c>
      <c r="G14" s="35">
        <f>C14-E14</f>
        <v>-1195</v>
      </c>
      <c r="H14" s="36">
        <v>7247356.8499999996</v>
      </c>
      <c r="I14" s="37">
        <v>7247356.8499999996</v>
      </c>
      <c r="J14" s="37">
        <v>17161</v>
      </c>
      <c r="K14" s="38">
        <v>-7243251.8499999996</v>
      </c>
      <c r="L14" s="6"/>
      <c r="M14" s="6"/>
      <c r="N14" s="6"/>
      <c r="O14" s="6"/>
      <c r="P14" s="6"/>
      <c r="Q14" s="6"/>
      <c r="R14" s="6"/>
    </row>
    <row r="15" spans="1:18" ht="28.5" x14ac:dyDescent="0.2">
      <c r="A15" s="32" t="s">
        <v>24</v>
      </c>
      <c r="B15" s="42" t="s">
        <v>25</v>
      </c>
      <c r="C15" s="40">
        <f>SUM(C16:C17)</f>
        <v>83798</v>
      </c>
      <c r="D15" s="40">
        <f>SUM(D16:D17)</f>
        <v>83798</v>
      </c>
      <c r="E15" s="40">
        <f>SUM(E16:E17)</f>
        <v>75049</v>
      </c>
      <c r="F15" s="40">
        <f>SUM(F16:F17)</f>
        <v>75049</v>
      </c>
      <c r="G15" s="43">
        <f>SUM(G16:G17)</f>
        <v>8749</v>
      </c>
      <c r="H15" s="44">
        <v>94862602.650000006</v>
      </c>
      <c r="I15" s="45">
        <v>94862602.650000006</v>
      </c>
      <c r="J15" s="45">
        <v>41680</v>
      </c>
      <c r="K15" s="46">
        <v>-94788296.650000006</v>
      </c>
      <c r="L15" s="6"/>
      <c r="M15" s="6"/>
      <c r="N15" s="6"/>
      <c r="O15" s="6"/>
      <c r="P15" s="6"/>
      <c r="Q15" s="6"/>
      <c r="R15" s="6"/>
    </row>
    <row r="16" spans="1:18" ht="20.100000000000001" customHeight="1" x14ac:dyDescent="0.2">
      <c r="A16" s="32"/>
      <c r="B16" s="33" t="s">
        <v>26</v>
      </c>
      <c r="C16" s="40">
        <f>34156+46124</f>
        <v>80280</v>
      </c>
      <c r="D16" s="40">
        <f>34156+46124</f>
        <v>80280</v>
      </c>
      <c r="E16" s="40">
        <f>24700+46168</f>
        <v>70868</v>
      </c>
      <c r="F16" s="40">
        <f>24700+46168</f>
        <v>70868</v>
      </c>
      <c r="G16" s="35">
        <f>C16-E16</f>
        <v>9412</v>
      </c>
      <c r="H16" s="36">
        <v>28002641.600000001</v>
      </c>
      <c r="I16" s="37">
        <v>28002641.600000001</v>
      </c>
      <c r="J16" s="37">
        <v>41680</v>
      </c>
      <c r="K16" s="38">
        <v>-27979772.600000001</v>
      </c>
      <c r="L16" s="6"/>
      <c r="M16" s="6"/>
      <c r="N16" s="6"/>
      <c r="O16" s="6"/>
      <c r="P16" s="6"/>
      <c r="Q16" s="6"/>
      <c r="R16" s="6"/>
    </row>
    <row r="17" spans="1:18" ht="20.100000000000001" customHeight="1" x14ac:dyDescent="0.2">
      <c r="A17" s="32"/>
      <c r="B17" s="33" t="s">
        <v>27</v>
      </c>
      <c r="C17" s="40">
        <f>3164+354</f>
        <v>3518</v>
      </c>
      <c r="D17" s="40">
        <f>3164+354</f>
        <v>3518</v>
      </c>
      <c r="E17" s="40">
        <f>3771+410</f>
        <v>4181</v>
      </c>
      <c r="F17" s="40">
        <f>3771+410</f>
        <v>4181</v>
      </c>
      <c r="G17" s="35">
        <f>C17-E17</f>
        <v>-663</v>
      </c>
      <c r="H17" s="36">
        <v>21682205.300000001</v>
      </c>
      <c r="I17" s="37">
        <v>21682205.300000001</v>
      </c>
      <c r="J17" s="37"/>
      <c r="K17" s="38">
        <v>-21678088.300000001</v>
      </c>
      <c r="L17" s="6"/>
      <c r="M17" s="6"/>
      <c r="N17" s="6"/>
      <c r="O17" s="6"/>
      <c r="P17" s="6"/>
      <c r="Q17" s="6"/>
      <c r="R17" s="6"/>
    </row>
    <row r="18" spans="1:18" ht="28.5" customHeight="1" x14ac:dyDescent="0.2">
      <c r="A18" s="32" t="s">
        <v>28</v>
      </c>
      <c r="B18" s="42" t="s">
        <v>29</v>
      </c>
      <c r="C18" s="40">
        <f t="shared" ref="C18:K18" si="0">SUM(C19:C20)</f>
        <v>9893</v>
      </c>
      <c r="D18" s="40">
        <f t="shared" si="0"/>
        <v>9763</v>
      </c>
      <c r="E18" s="40">
        <f t="shared" si="0"/>
        <v>9410</v>
      </c>
      <c r="F18" s="40">
        <f t="shared" si="0"/>
        <v>9410</v>
      </c>
      <c r="G18" s="43">
        <f t="shared" si="0"/>
        <v>483</v>
      </c>
      <c r="H18" s="47">
        <f t="shared" si="0"/>
        <v>19859612.16</v>
      </c>
      <c r="I18" s="48">
        <f t="shared" si="0"/>
        <v>19733212.16</v>
      </c>
      <c r="J18" s="48">
        <f t="shared" si="0"/>
        <v>19500</v>
      </c>
      <c r="K18" s="49">
        <f t="shared" si="0"/>
        <v>-19839965.16</v>
      </c>
      <c r="L18" s="50"/>
      <c r="M18" s="6"/>
      <c r="N18" s="6"/>
      <c r="O18" s="6"/>
      <c r="P18" s="6"/>
      <c r="Q18" s="6"/>
      <c r="R18" s="6"/>
    </row>
    <row r="19" spans="1:18" ht="20.100000000000001" customHeight="1" x14ac:dyDescent="0.2">
      <c r="A19" s="32"/>
      <c r="B19" s="33" t="s">
        <v>30</v>
      </c>
      <c r="C19" s="40">
        <v>4523</v>
      </c>
      <c r="D19" s="40">
        <v>4393</v>
      </c>
      <c r="E19" s="40">
        <v>4047</v>
      </c>
      <c r="F19" s="40">
        <v>4047</v>
      </c>
      <c r="G19" s="35">
        <f t="shared" ref="G19:G28" si="1">C19-E19</f>
        <v>476</v>
      </c>
      <c r="H19" s="36">
        <v>6752594.1600000001</v>
      </c>
      <c r="I19" s="37">
        <v>6626194.1600000001</v>
      </c>
      <c r="J19" s="37">
        <v>19500</v>
      </c>
      <c r="K19" s="38">
        <v>-6746077.1600000001</v>
      </c>
      <c r="L19" s="50"/>
      <c r="M19" s="6"/>
      <c r="N19" s="6"/>
      <c r="O19" s="6"/>
      <c r="P19" s="6"/>
      <c r="Q19" s="6"/>
      <c r="R19" s="6"/>
    </row>
    <row r="20" spans="1:18" ht="20.100000000000001" customHeight="1" x14ac:dyDescent="0.2">
      <c r="A20" s="32"/>
      <c r="B20" s="33" t="s">
        <v>31</v>
      </c>
      <c r="C20" s="40">
        <v>5370</v>
      </c>
      <c r="D20" s="40">
        <v>5370</v>
      </c>
      <c r="E20" s="40">
        <v>5363</v>
      </c>
      <c r="F20" s="40">
        <v>5363</v>
      </c>
      <c r="G20" s="35">
        <f t="shared" si="1"/>
        <v>7</v>
      </c>
      <c r="H20" s="36">
        <v>13107018</v>
      </c>
      <c r="I20" s="37">
        <v>13107018</v>
      </c>
      <c r="J20" s="37"/>
      <c r="K20" s="38">
        <v>-13093888</v>
      </c>
      <c r="L20" s="50"/>
      <c r="M20" s="6"/>
      <c r="N20" s="6"/>
      <c r="O20" s="6"/>
      <c r="P20" s="6"/>
      <c r="Q20" s="6"/>
      <c r="R20" s="6"/>
    </row>
    <row r="21" spans="1:18" ht="20.100000000000001" customHeight="1" x14ac:dyDescent="0.2">
      <c r="A21" s="32" t="s">
        <v>32</v>
      </c>
      <c r="B21" s="33" t="s">
        <v>33</v>
      </c>
      <c r="C21" s="34">
        <f>1211+5</f>
        <v>1216</v>
      </c>
      <c r="D21" s="34">
        <f>0+5</f>
        <v>5</v>
      </c>
      <c r="E21" s="34">
        <f>34+5</f>
        <v>39</v>
      </c>
      <c r="F21" s="34">
        <f>34+5</f>
        <v>39</v>
      </c>
      <c r="G21" s="35">
        <f t="shared" si="1"/>
        <v>1177</v>
      </c>
      <c r="H21" s="36">
        <v>10000</v>
      </c>
      <c r="I21" s="37">
        <v>10000</v>
      </c>
      <c r="J21" s="37">
        <v>0</v>
      </c>
      <c r="K21" s="38">
        <v>-9990</v>
      </c>
      <c r="L21" s="6"/>
      <c r="M21" s="6"/>
      <c r="N21" s="6"/>
      <c r="O21" s="6"/>
      <c r="P21" s="6"/>
      <c r="Q21" s="6"/>
      <c r="R21" s="6"/>
    </row>
    <row r="22" spans="1:18" ht="20.100000000000001" customHeight="1" x14ac:dyDescent="0.2">
      <c r="A22" s="32" t="s">
        <v>34</v>
      </c>
      <c r="B22" s="33" t="s">
        <v>35</v>
      </c>
      <c r="C22" s="34">
        <f>1703+4121</f>
        <v>5824</v>
      </c>
      <c r="D22" s="34">
        <f>1703+4121</f>
        <v>5824</v>
      </c>
      <c r="E22" s="34">
        <f>1737+3580</f>
        <v>5317</v>
      </c>
      <c r="F22" s="34">
        <f>1737+3580</f>
        <v>5317</v>
      </c>
      <c r="G22" s="35">
        <f t="shared" si="1"/>
        <v>507</v>
      </c>
      <c r="H22" s="36">
        <v>4988349.8100000005</v>
      </c>
      <c r="I22" s="37">
        <v>4988349.8100000005</v>
      </c>
      <c r="J22" s="37">
        <v>715</v>
      </c>
      <c r="K22" s="38">
        <v>-4983102.8100000005</v>
      </c>
      <c r="L22" s="6"/>
      <c r="M22" s="6"/>
      <c r="N22" s="6"/>
      <c r="O22" s="6"/>
      <c r="P22" s="6"/>
      <c r="Q22" s="6"/>
      <c r="R22" s="6"/>
    </row>
    <row r="23" spans="1:18" ht="20.100000000000001" customHeight="1" x14ac:dyDescent="0.2">
      <c r="A23" s="32" t="s">
        <v>36</v>
      </c>
      <c r="B23" s="33" t="s">
        <v>37</v>
      </c>
      <c r="C23" s="40">
        <v>89</v>
      </c>
      <c r="D23" s="40">
        <v>89</v>
      </c>
      <c r="E23" s="40">
        <v>103</v>
      </c>
      <c r="F23" s="40">
        <v>103</v>
      </c>
      <c r="G23" s="35">
        <f t="shared" si="1"/>
        <v>-14</v>
      </c>
      <c r="H23" s="36">
        <v>79999</v>
      </c>
      <c r="I23" s="37">
        <v>79999</v>
      </c>
      <c r="J23" s="37">
        <v>0</v>
      </c>
      <c r="K23" s="38">
        <v>-79887</v>
      </c>
      <c r="L23" s="6"/>
      <c r="M23" s="6"/>
      <c r="N23" s="6"/>
      <c r="O23" s="6"/>
      <c r="P23" s="6"/>
      <c r="Q23" s="6"/>
      <c r="R23" s="6"/>
    </row>
    <row r="24" spans="1:18" ht="28.5" x14ac:dyDescent="0.2">
      <c r="A24" s="32" t="s">
        <v>38</v>
      </c>
      <c r="B24" s="42" t="s">
        <v>39</v>
      </c>
      <c r="C24" s="34">
        <f>2521+639</f>
        <v>3160</v>
      </c>
      <c r="D24" s="34">
        <f>291+620</f>
        <v>911</v>
      </c>
      <c r="E24" s="34">
        <f>2833+575</f>
        <v>3408</v>
      </c>
      <c r="F24" s="34">
        <f>399+575</f>
        <v>974</v>
      </c>
      <c r="G24" s="35">
        <f t="shared" si="1"/>
        <v>-248</v>
      </c>
      <c r="H24" s="36">
        <v>2659159.9500000002</v>
      </c>
      <c r="I24" s="37">
        <v>1126646.98</v>
      </c>
      <c r="J24" s="37">
        <v>838</v>
      </c>
      <c r="K24" s="38">
        <v>-2656821.9500000002</v>
      </c>
      <c r="L24" s="6"/>
      <c r="M24" s="6"/>
      <c r="N24" s="6"/>
      <c r="O24" s="6"/>
      <c r="P24" s="6"/>
      <c r="Q24" s="6"/>
      <c r="R24" s="6"/>
    </row>
    <row r="25" spans="1:18" ht="20.100000000000001" customHeight="1" x14ac:dyDescent="0.2">
      <c r="A25" s="32" t="s">
        <v>40</v>
      </c>
      <c r="B25" s="33" t="s">
        <v>41</v>
      </c>
      <c r="C25" s="40">
        <v>299</v>
      </c>
      <c r="D25" s="40">
        <v>0</v>
      </c>
      <c r="E25" s="40">
        <v>267</v>
      </c>
      <c r="F25" s="40">
        <v>21</v>
      </c>
      <c r="G25" s="35">
        <f t="shared" si="1"/>
        <v>32</v>
      </c>
      <c r="H25" s="36">
        <v>274621</v>
      </c>
      <c r="I25" s="37">
        <v>0</v>
      </c>
      <c r="J25" s="37"/>
      <c r="K25" s="38">
        <v>-274372</v>
      </c>
      <c r="L25" s="6"/>
      <c r="M25" s="6"/>
      <c r="N25" s="6"/>
      <c r="O25" s="6"/>
      <c r="P25" s="6"/>
      <c r="Q25" s="6"/>
      <c r="R25" s="6"/>
    </row>
    <row r="26" spans="1:18" ht="20.100000000000001" customHeight="1" x14ac:dyDescent="0.2">
      <c r="A26" s="32" t="s">
        <v>42</v>
      </c>
      <c r="B26" s="33" t="s">
        <v>43</v>
      </c>
      <c r="C26" s="40">
        <v>14</v>
      </c>
      <c r="D26" s="40">
        <v>0</v>
      </c>
      <c r="E26" s="40">
        <v>0</v>
      </c>
      <c r="F26" s="40">
        <v>0</v>
      </c>
      <c r="G26" s="35">
        <f t="shared" si="1"/>
        <v>14</v>
      </c>
      <c r="H26" s="36">
        <v>12109</v>
      </c>
      <c r="I26" s="37">
        <v>0</v>
      </c>
      <c r="J26" s="37">
        <v>0</v>
      </c>
      <c r="K26" s="38">
        <v>-12081</v>
      </c>
      <c r="L26" s="6"/>
      <c r="M26" s="6"/>
      <c r="N26" s="6"/>
      <c r="O26" s="6"/>
      <c r="P26" s="6"/>
      <c r="Q26" s="6"/>
      <c r="R26" s="6"/>
    </row>
    <row r="27" spans="1:18" ht="20.100000000000001" customHeight="1" x14ac:dyDescent="0.2">
      <c r="A27" s="32" t="s">
        <v>44</v>
      </c>
      <c r="B27" s="33" t="s">
        <v>45</v>
      </c>
      <c r="C27" s="40">
        <v>1554</v>
      </c>
      <c r="D27" s="40">
        <v>0</v>
      </c>
      <c r="E27" s="40">
        <v>3034</v>
      </c>
      <c r="F27" s="40">
        <v>0</v>
      </c>
      <c r="G27" s="35">
        <f t="shared" si="1"/>
        <v>-1480</v>
      </c>
      <c r="H27" s="36">
        <v>845841</v>
      </c>
      <c r="I27" s="37">
        <v>0</v>
      </c>
      <c r="J27" s="37">
        <v>0</v>
      </c>
      <c r="K27" s="38">
        <v>-844914</v>
      </c>
      <c r="L27" s="6"/>
      <c r="M27" s="6"/>
      <c r="N27" s="6"/>
      <c r="O27" s="6"/>
      <c r="P27" s="6"/>
      <c r="Q27" s="6"/>
      <c r="R27" s="6"/>
    </row>
    <row r="28" spans="1:18" ht="20.100000000000001" customHeight="1" x14ac:dyDescent="0.2">
      <c r="A28" s="32" t="s">
        <v>46</v>
      </c>
      <c r="B28" s="33" t="s">
        <v>47</v>
      </c>
      <c r="C28" s="40">
        <f>161+300</f>
        <v>461</v>
      </c>
      <c r="D28" s="40">
        <f>0+0</f>
        <v>0</v>
      </c>
      <c r="E28" s="40">
        <f>36820+300</f>
        <v>37120</v>
      </c>
      <c r="F28" s="40">
        <f>0+0</f>
        <v>0</v>
      </c>
      <c r="G28" s="35">
        <f t="shared" si="1"/>
        <v>-36659</v>
      </c>
      <c r="H28" s="36">
        <v>224000</v>
      </c>
      <c r="I28" s="37">
        <v>0</v>
      </c>
      <c r="J28" s="51">
        <v>0</v>
      </c>
      <c r="K28" s="52">
        <v>-223600</v>
      </c>
      <c r="L28" s="6"/>
      <c r="M28" s="6"/>
      <c r="N28" s="6"/>
      <c r="O28" s="6"/>
      <c r="P28" s="6"/>
      <c r="Q28" s="6"/>
      <c r="R28" s="6"/>
    </row>
    <row r="29" spans="1:18" ht="20.100000000000001" customHeight="1" x14ac:dyDescent="0.25">
      <c r="A29" s="53"/>
      <c r="B29" s="54" t="s">
        <v>48</v>
      </c>
      <c r="C29" s="55">
        <f>C6+C8+C10+C11+C15+C18+C21+C22+C23+C24+C25+C26+C27+C28</f>
        <v>208613</v>
      </c>
      <c r="D29" s="55">
        <f t="shared" ref="D29:K29" si="2">D6+D8+D10+D11+D15+D18+D21+D22+D23+D24+D25+D26+D27+D28</f>
        <v>161056</v>
      </c>
      <c r="E29" s="55">
        <f t="shared" si="2"/>
        <v>236928</v>
      </c>
      <c r="F29" s="55">
        <f t="shared" si="2"/>
        <v>155659</v>
      </c>
      <c r="G29" s="56">
        <f t="shared" si="2"/>
        <v>-28315</v>
      </c>
      <c r="H29" s="57">
        <f t="shared" si="2"/>
        <v>230405229.54999998</v>
      </c>
      <c r="I29" s="58">
        <f t="shared" si="2"/>
        <v>188812719.08999997</v>
      </c>
      <c r="J29" s="58">
        <f t="shared" si="2"/>
        <v>110333</v>
      </c>
      <c r="K29" s="59">
        <f t="shared" si="2"/>
        <v>-230199780.54999998</v>
      </c>
      <c r="L29" s="60"/>
      <c r="M29" s="6"/>
      <c r="N29" s="6"/>
      <c r="O29" s="6"/>
      <c r="P29" s="6"/>
      <c r="Q29" s="6"/>
      <c r="R29" s="6"/>
    </row>
    <row r="30" spans="1:18" ht="20.100000000000001" customHeight="1" x14ac:dyDescent="0.25">
      <c r="A30" s="61" t="s">
        <v>49</v>
      </c>
      <c r="B30" s="62" t="s">
        <v>50</v>
      </c>
      <c r="C30" s="63"/>
      <c r="D30" s="63"/>
      <c r="E30" s="63"/>
      <c r="F30" s="64"/>
      <c r="G30" s="65"/>
      <c r="H30" s="66"/>
      <c r="I30" s="67"/>
      <c r="J30" s="68"/>
      <c r="K30" s="69"/>
      <c r="L30" s="6"/>
      <c r="M30" s="6"/>
      <c r="N30" s="6"/>
      <c r="O30" s="6"/>
      <c r="P30" s="6"/>
      <c r="Q30" s="6"/>
      <c r="R30" s="6"/>
    </row>
    <row r="31" spans="1:18" ht="20.100000000000001" customHeight="1" x14ac:dyDescent="0.2">
      <c r="A31" s="32" t="s">
        <v>13</v>
      </c>
      <c r="B31" s="33" t="s">
        <v>51</v>
      </c>
      <c r="C31" s="40">
        <v>501</v>
      </c>
      <c r="D31" s="40">
        <v>501</v>
      </c>
      <c r="E31" s="40">
        <v>528</v>
      </c>
      <c r="F31" s="40">
        <v>528</v>
      </c>
      <c r="G31" s="35">
        <f>C31-E31</f>
        <v>-27</v>
      </c>
      <c r="H31" s="36">
        <v>501526.85</v>
      </c>
      <c r="I31" s="37">
        <v>501526.85</v>
      </c>
      <c r="J31" s="51">
        <v>0</v>
      </c>
      <c r="K31" s="52">
        <v>-501078.85</v>
      </c>
      <c r="L31" s="6"/>
      <c r="M31" s="6"/>
      <c r="N31" s="6"/>
      <c r="O31" s="6"/>
      <c r="P31" s="6"/>
      <c r="Q31" s="6"/>
      <c r="R31" s="6"/>
    </row>
    <row r="32" spans="1:18" ht="20.100000000000001" customHeight="1" x14ac:dyDescent="0.2">
      <c r="A32" s="32" t="s">
        <v>16</v>
      </c>
      <c r="B32" s="33" t="s">
        <v>52</v>
      </c>
      <c r="C32" s="40">
        <v>1623</v>
      </c>
      <c r="D32" s="40">
        <v>449</v>
      </c>
      <c r="E32" s="40">
        <v>980</v>
      </c>
      <c r="F32" s="40">
        <v>453</v>
      </c>
      <c r="G32" s="35">
        <f>C32-E32</f>
        <v>643</v>
      </c>
      <c r="H32" s="36">
        <v>1218325.33</v>
      </c>
      <c r="I32" s="37">
        <v>416695.33</v>
      </c>
      <c r="J32" s="51">
        <v>0</v>
      </c>
      <c r="K32" s="52">
        <v>-1217217.33</v>
      </c>
      <c r="L32" s="6"/>
      <c r="M32" s="6"/>
      <c r="N32" s="6"/>
      <c r="O32" s="6"/>
      <c r="P32" s="6"/>
      <c r="Q32" s="6"/>
      <c r="R32" s="6"/>
    </row>
    <row r="33" spans="1:19" ht="28.5" x14ac:dyDescent="0.2">
      <c r="A33" s="32" t="s">
        <v>18</v>
      </c>
      <c r="B33" s="42" t="s">
        <v>53</v>
      </c>
      <c r="C33" s="70">
        <v>-1593</v>
      </c>
      <c r="D33" s="70">
        <v>-1593</v>
      </c>
      <c r="E33" s="70">
        <v>-1593</v>
      </c>
      <c r="F33" s="70">
        <v>-1593</v>
      </c>
      <c r="G33" s="35">
        <f>C33-E33</f>
        <v>0</v>
      </c>
      <c r="H33" s="71">
        <v>2065369</v>
      </c>
      <c r="I33" s="72">
        <v>2065369</v>
      </c>
      <c r="J33" s="51">
        <v>0</v>
      </c>
      <c r="K33" s="52">
        <v>-2067001</v>
      </c>
      <c r="L33" s="6"/>
      <c r="M33" s="6"/>
      <c r="N33" s="6"/>
      <c r="O33" s="6"/>
      <c r="P33" s="6"/>
      <c r="Q33" s="6"/>
      <c r="R33" s="6"/>
    </row>
    <row r="34" spans="1:19" ht="20.100000000000001" customHeight="1" x14ac:dyDescent="0.2">
      <c r="A34" s="32" t="s">
        <v>20</v>
      </c>
      <c r="B34" s="33" t="s">
        <v>54</v>
      </c>
      <c r="C34" s="40">
        <v>11</v>
      </c>
      <c r="D34" s="40">
        <v>11</v>
      </c>
      <c r="E34" s="40">
        <v>678</v>
      </c>
      <c r="F34" s="40">
        <v>678</v>
      </c>
      <c r="G34" s="35">
        <f>C34-E34</f>
        <v>-667</v>
      </c>
      <c r="H34" s="36">
        <v>677829</v>
      </c>
      <c r="I34" s="37">
        <v>677829</v>
      </c>
      <c r="J34" s="51">
        <v>0</v>
      </c>
      <c r="K34" s="52">
        <v>-677151</v>
      </c>
      <c r="L34" s="6"/>
      <c r="M34" s="6"/>
      <c r="N34" s="6"/>
      <c r="O34" s="6"/>
      <c r="P34" s="6"/>
      <c r="Q34" s="6"/>
      <c r="R34" s="6"/>
    </row>
    <row r="35" spans="1:19" ht="20.100000000000001" customHeight="1" x14ac:dyDescent="0.2">
      <c r="A35" s="32" t="s">
        <v>24</v>
      </c>
      <c r="B35" s="33" t="s">
        <v>55</v>
      </c>
      <c r="C35" s="40">
        <v>10389</v>
      </c>
      <c r="D35" s="40">
        <v>10389</v>
      </c>
      <c r="E35" s="40">
        <v>9449</v>
      </c>
      <c r="F35" s="40">
        <v>9449</v>
      </c>
      <c r="G35" s="35">
        <f>C35-E35</f>
        <v>940</v>
      </c>
      <c r="H35" s="36">
        <v>6241120.4400000004</v>
      </c>
      <c r="I35" s="37">
        <v>6241120.4400000004</v>
      </c>
      <c r="J35" s="51">
        <v>0</v>
      </c>
      <c r="K35" s="52">
        <v>-6233362.4400000004</v>
      </c>
      <c r="L35" s="6"/>
      <c r="M35" s="6"/>
      <c r="N35" s="6"/>
      <c r="O35" s="6"/>
      <c r="P35" s="6"/>
      <c r="Q35" s="6"/>
      <c r="R35" s="6"/>
    </row>
    <row r="36" spans="1:19" ht="20.100000000000001" customHeight="1" x14ac:dyDescent="0.25">
      <c r="A36" s="73"/>
      <c r="B36" s="74" t="s">
        <v>56</v>
      </c>
      <c r="C36" s="75">
        <f>SUM(C31:C35)</f>
        <v>10931</v>
      </c>
      <c r="D36" s="75">
        <f>SUM(D31:D35)</f>
        <v>9757</v>
      </c>
      <c r="E36" s="75">
        <f>SUM(E31:E35)</f>
        <v>10042</v>
      </c>
      <c r="F36" s="75">
        <f>SUM(F31:F35)</f>
        <v>9515</v>
      </c>
      <c r="G36" s="76">
        <f>SUM(G31:G35)</f>
        <v>889</v>
      </c>
      <c r="H36" s="77">
        <v>10707170.620000001</v>
      </c>
      <c r="I36" s="67">
        <v>9905540.620000001</v>
      </c>
      <c r="J36" s="67">
        <v>0</v>
      </c>
      <c r="K36" s="78">
        <v>-10698810.620000001</v>
      </c>
      <c r="L36" s="6"/>
      <c r="M36" s="6"/>
      <c r="N36" s="6"/>
      <c r="O36" s="6"/>
      <c r="P36" s="6"/>
      <c r="Q36" s="6"/>
      <c r="R36" s="6"/>
    </row>
    <row r="37" spans="1:19" ht="24.75" customHeight="1" thickBot="1" x14ac:dyDescent="0.3">
      <c r="A37" s="79"/>
      <c r="B37" s="80" t="s">
        <v>57</v>
      </c>
      <c r="C37" s="81">
        <f>C29+C36</f>
        <v>219544</v>
      </c>
      <c r="D37" s="81">
        <f>D29+D36</f>
        <v>170813</v>
      </c>
      <c r="E37" s="81">
        <f>E29+E36</f>
        <v>246970</v>
      </c>
      <c r="F37" s="81">
        <f>F29+F36</f>
        <v>165174</v>
      </c>
      <c r="G37" s="82">
        <f>G29+G36</f>
        <v>-27426</v>
      </c>
      <c r="H37" s="83">
        <v>241112400.16999999</v>
      </c>
      <c r="I37" s="84">
        <v>198718259.70999998</v>
      </c>
      <c r="J37" s="84">
        <v>110333</v>
      </c>
      <c r="K37" s="85">
        <v>-240898591.16999999</v>
      </c>
      <c r="L37" s="6"/>
      <c r="M37" s="6"/>
      <c r="N37" s="6"/>
      <c r="O37" s="6"/>
      <c r="P37" s="6"/>
      <c r="Q37" s="6"/>
      <c r="R37" s="6"/>
    </row>
    <row r="38" spans="1:19" x14ac:dyDescent="0.2">
      <c r="A38" s="86"/>
      <c r="B38" s="87"/>
      <c r="C38" s="88"/>
      <c r="D38" s="89"/>
      <c r="E38" s="89"/>
      <c r="F38" s="89"/>
      <c r="G38" s="89"/>
      <c r="H38" s="90"/>
      <c r="I38" s="90"/>
      <c r="J38" s="91"/>
      <c r="K38" s="90"/>
      <c r="L38" s="6"/>
      <c r="M38" s="6"/>
      <c r="N38" s="6"/>
      <c r="O38" s="6"/>
      <c r="P38" s="6"/>
      <c r="Q38" s="6"/>
      <c r="R38" s="6"/>
    </row>
    <row r="39" spans="1:19" x14ac:dyDescent="0.2">
      <c r="A39" s="5"/>
      <c r="B39" s="92"/>
      <c r="C39" s="93"/>
      <c r="D39" s="93"/>
      <c r="E39" s="93"/>
      <c r="F39" s="93"/>
      <c r="G39" s="93"/>
      <c r="H39" s="93"/>
      <c r="I39" s="93"/>
      <c r="J39" s="94"/>
      <c r="K39" s="94"/>
      <c r="L39" s="6"/>
      <c r="M39" s="6"/>
      <c r="N39" s="6"/>
      <c r="O39" s="6"/>
      <c r="P39" s="6"/>
      <c r="Q39" s="6"/>
      <c r="R39" s="6"/>
    </row>
    <row r="40" spans="1:19" ht="15" x14ac:dyDescent="0.25">
      <c r="A40" s="95" t="s">
        <v>58</v>
      </c>
      <c r="C40" s="96"/>
      <c r="D40" s="96"/>
      <c r="E40" s="96"/>
      <c r="F40" s="96"/>
      <c r="G40" s="96"/>
      <c r="H40" s="96"/>
      <c r="I40" s="96"/>
      <c r="J40" s="97"/>
      <c r="K40" s="97"/>
      <c r="L40" s="98"/>
      <c r="M40" s="99"/>
      <c r="N40" s="98"/>
      <c r="O40" s="98"/>
      <c r="P40" s="98"/>
      <c r="Q40" s="98"/>
      <c r="R40" s="98"/>
      <c r="S40" s="100"/>
    </row>
    <row r="41" spans="1:19" s="103" customFormat="1" ht="14.25" x14ac:dyDescent="0.2">
      <c r="A41" s="101"/>
      <c r="B41" s="102"/>
      <c r="C41" s="96"/>
      <c r="D41" s="96"/>
      <c r="E41" s="96"/>
      <c r="F41" s="96"/>
      <c r="G41" s="96"/>
      <c r="H41" s="96"/>
      <c r="I41" s="96"/>
      <c r="J41" s="97"/>
      <c r="K41" s="97"/>
      <c r="L41" s="98"/>
      <c r="M41" s="100"/>
      <c r="N41" s="98"/>
      <c r="O41" s="98"/>
      <c r="P41" s="98"/>
      <c r="Q41" s="98"/>
      <c r="R41" s="98"/>
      <c r="S41" s="98"/>
    </row>
    <row r="42" spans="1:19" s="103" customFormat="1" x14ac:dyDescent="0.2">
      <c r="A42" s="104" t="s">
        <v>59</v>
      </c>
      <c r="B42" s="105" t="s">
        <v>60</v>
      </c>
      <c r="C42" s="96"/>
      <c r="D42" s="96"/>
      <c r="E42" s="96"/>
      <c r="F42" s="96"/>
      <c r="G42" s="96"/>
      <c r="I42" s="96"/>
      <c r="L42" s="98"/>
      <c r="M42" s="6"/>
      <c r="N42" s="98"/>
      <c r="O42" s="98"/>
      <c r="P42" s="98"/>
      <c r="Q42" s="98"/>
      <c r="R42" s="98"/>
      <c r="S42" s="98"/>
    </row>
    <row r="43" spans="1:19" x14ac:dyDescent="0.2">
      <c r="A43" s="106" t="s">
        <v>61</v>
      </c>
      <c r="B43" s="106" t="s">
        <v>62</v>
      </c>
      <c r="C43" s="103"/>
      <c r="D43" s="103"/>
      <c r="E43" s="103"/>
      <c r="F43" s="103"/>
      <c r="G43" s="103"/>
      <c r="H43" s="103"/>
      <c r="I43" s="103"/>
      <c r="J43" s="103"/>
      <c r="K43" s="103"/>
      <c r="L43" s="98"/>
      <c r="M43" s="6"/>
      <c r="N43" s="98"/>
      <c r="O43" s="98"/>
      <c r="P43" s="98"/>
      <c r="Q43" s="98"/>
      <c r="R43" s="98"/>
      <c r="S43" s="100"/>
    </row>
    <row r="44" spans="1:19" x14ac:dyDescent="0.2">
      <c r="A44" s="106" t="s">
        <v>63</v>
      </c>
      <c r="B44" s="106" t="s">
        <v>64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98"/>
      <c r="M44" s="6"/>
      <c r="N44" s="98"/>
      <c r="O44" s="98"/>
      <c r="P44" s="98"/>
      <c r="Q44" s="98"/>
      <c r="R44" s="98"/>
      <c r="S44" s="100"/>
    </row>
    <row r="45" spans="1:19" x14ac:dyDescent="0.2">
      <c r="A45" s="106" t="s">
        <v>65</v>
      </c>
      <c r="B45" s="106" t="s">
        <v>66</v>
      </c>
      <c r="C45" s="103"/>
      <c r="D45" s="103"/>
      <c r="E45" s="103"/>
      <c r="F45" s="103"/>
      <c r="G45" s="103"/>
      <c r="H45" s="103"/>
      <c r="I45" s="103"/>
      <c r="J45" s="103"/>
      <c r="K45" s="103"/>
      <c r="L45" s="98"/>
      <c r="M45" s="6"/>
      <c r="N45" s="98"/>
      <c r="O45" s="98"/>
      <c r="P45" s="98"/>
      <c r="Q45" s="98"/>
      <c r="R45" s="98"/>
      <c r="S45" s="100"/>
    </row>
    <row r="46" spans="1:19" x14ac:dyDescent="0.2">
      <c r="A46" s="106" t="s">
        <v>67</v>
      </c>
      <c r="B46" s="106" t="s">
        <v>68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98"/>
      <c r="M46" s="6"/>
      <c r="N46" s="98"/>
      <c r="O46" s="98"/>
      <c r="P46" s="98"/>
      <c r="Q46" s="98"/>
      <c r="R46" s="98"/>
      <c r="S46" s="100"/>
    </row>
    <row r="47" spans="1:19" x14ac:dyDescent="0.2">
      <c r="A47" s="106" t="s">
        <v>69</v>
      </c>
      <c r="B47" s="106" t="s">
        <v>70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98"/>
      <c r="M47" s="6"/>
      <c r="N47" s="98"/>
      <c r="O47" s="98"/>
      <c r="P47" s="98"/>
      <c r="Q47" s="98"/>
      <c r="R47" s="98"/>
      <c r="S47" s="100"/>
    </row>
    <row r="48" spans="1:19" x14ac:dyDescent="0.2">
      <c r="A48" s="106" t="s">
        <v>71</v>
      </c>
      <c r="B48" s="106" t="s">
        <v>72</v>
      </c>
      <c r="C48" s="103"/>
      <c r="D48" s="103"/>
      <c r="E48" s="103"/>
      <c r="F48" s="103"/>
      <c r="G48" s="103"/>
      <c r="H48" s="103"/>
      <c r="I48" s="103"/>
      <c r="J48" s="103"/>
      <c r="K48" s="103"/>
      <c r="L48" s="98"/>
      <c r="M48" s="6"/>
      <c r="N48" s="98"/>
      <c r="O48" s="98"/>
      <c r="P48" s="98"/>
      <c r="Q48" s="98"/>
      <c r="R48" s="98"/>
      <c r="S48" s="100"/>
    </row>
    <row r="49" spans="1:19" x14ac:dyDescent="0.2">
      <c r="A49" s="106" t="s">
        <v>73</v>
      </c>
      <c r="B49" s="106" t="s">
        <v>74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98"/>
      <c r="M49" s="6"/>
      <c r="N49" s="98"/>
      <c r="O49" s="98"/>
      <c r="P49" s="98"/>
      <c r="Q49" s="98"/>
      <c r="R49" s="98"/>
      <c r="S49" s="100"/>
    </row>
    <row r="50" spans="1:19" x14ac:dyDescent="0.2">
      <c r="A50" s="106" t="s">
        <v>75</v>
      </c>
      <c r="B50" s="106" t="s">
        <v>76</v>
      </c>
      <c r="C50" s="103"/>
      <c r="D50" s="103"/>
      <c r="E50" s="103"/>
      <c r="F50" s="103"/>
      <c r="G50" s="103"/>
      <c r="H50" s="103"/>
      <c r="I50" s="103"/>
      <c r="J50" s="103"/>
      <c r="K50" s="103"/>
      <c r="L50" s="98"/>
      <c r="M50" s="6"/>
      <c r="N50" s="98"/>
      <c r="O50" s="98"/>
      <c r="P50" s="98"/>
      <c r="Q50" s="98"/>
      <c r="R50" s="98"/>
      <c r="S50" s="100"/>
    </row>
    <row r="51" spans="1:19" x14ac:dyDescent="0.2">
      <c r="A51" s="106" t="s">
        <v>77</v>
      </c>
      <c r="B51" s="106" t="s">
        <v>78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98"/>
      <c r="M51" s="6"/>
      <c r="N51" s="98"/>
      <c r="O51" s="98"/>
      <c r="P51" s="98"/>
      <c r="Q51" s="98"/>
      <c r="R51" s="98"/>
      <c r="S51" s="100"/>
    </row>
    <row r="52" spans="1:19" x14ac:dyDescent="0.2">
      <c r="A52" s="106" t="s">
        <v>79</v>
      </c>
      <c r="B52" s="106" t="s">
        <v>80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98"/>
      <c r="M52" s="6"/>
      <c r="N52" s="98"/>
      <c r="O52" s="98"/>
      <c r="P52" s="98"/>
      <c r="Q52" s="98"/>
      <c r="R52" s="98"/>
      <c r="S52" s="100"/>
    </row>
    <row r="53" spans="1:19" x14ac:dyDescent="0.2">
      <c r="A53" s="106" t="s">
        <v>81</v>
      </c>
      <c r="B53" s="106" t="s">
        <v>82</v>
      </c>
      <c r="C53" s="103"/>
      <c r="D53" s="103"/>
      <c r="E53" s="103"/>
      <c r="F53" s="103"/>
      <c r="G53" s="103"/>
      <c r="H53" s="103"/>
      <c r="I53" s="103"/>
      <c r="J53" s="103"/>
      <c r="K53" s="103"/>
      <c r="L53" s="98"/>
      <c r="M53" s="6"/>
      <c r="N53" s="98"/>
      <c r="O53" s="98"/>
      <c r="P53" s="98"/>
      <c r="Q53" s="98"/>
      <c r="R53" s="98"/>
      <c r="S53" s="100"/>
    </row>
    <row r="54" spans="1:19" x14ac:dyDescent="0.2">
      <c r="A54" s="107" t="s">
        <v>83</v>
      </c>
      <c r="B54" s="108" t="s">
        <v>84</v>
      </c>
      <c r="C54" s="103"/>
      <c r="D54" s="103"/>
      <c r="E54" s="103"/>
      <c r="F54" s="103"/>
      <c r="G54" s="103"/>
      <c r="H54" s="103"/>
      <c r="I54" s="103"/>
      <c r="J54" s="103"/>
      <c r="K54" s="103"/>
      <c r="L54" s="98"/>
      <c r="M54" s="6"/>
      <c r="N54" s="98"/>
      <c r="O54" s="98"/>
      <c r="P54" s="98"/>
      <c r="Q54" s="98"/>
      <c r="R54" s="98"/>
      <c r="S54" s="100"/>
    </row>
    <row r="55" spans="1:19" x14ac:dyDescent="0.2">
      <c r="A55" s="109" t="s">
        <v>85</v>
      </c>
      <c r="B55" s="110" t="s">
        <v>86</v>
      </c>
      <c r="C55" s="93"/>
      <c r="D55" s="93"/>
      <c r="E55" s="93"/>
      <c r="F55" s="93"/>
      <c r="G55" s="93"/>
      <c r="H55" s="93"/>
      <c r="I55" s="93"/>
      <c r="J55" s="94"/>
      <c r="K55" s="94"/>
      <c r="L55" s="6"/>
      <c r="M55" s="6"/>
      <c r="N55" s="6"/>
      <c r="O55" s="6"/>
      <c r="P55" s="6"/>
      <c r="Q55" s="6"/>
      <c r="R55" s="6"/>
    </row>
    <row r="56" spans="1:19" x14ac:dyDescent="0.2">
      <c r="A56" s="111"/>
      <c r="B56" s="112"/>
      <c r="C56" s="93"/>
      <c r="D56" s="93"/>
      <c r="E56" s="93"/>
      <c r="F56" s="93"/>
      <c r="G56" s="93"/>
      <c r="H56" s="113"/>
      <c r="I56" s="93"/>
      <c r="J56" s="113"/>
      <c r="K56" s="113"/>
      <c r="L56" s="6"/>
      <c r="M56" s="6"/>
      <c r="N56" s="6"/>
      <c r="O56" s="6"/>
      <c r="P56" s="6"/>
      <c r="Q56" s="6"/>
      <c r="R56" s="6"/>
    </row>
    <row r="57" spans="1:19" x14ac:dyDescent="0.2">
      <c r="L57" s="6"/>
      <c r="M57" s="6"/>
      <c r="N57" s="6"/>
      <c r="O57" s="6"/>
      <c r="P57" s="6"/>
      <c r="Q57" s="6"/>
      <c r="R57" s="6"/>
    </row>
    <row r="58" spans="1:19" x14ac:dyDescent="0.2">
      <c r="L58" s="6"/>
      <c r="M58" s="6"/>
      <c r="N58" s="6"/>
      <c r="O58" s="6"/>
      <c r="P58" s="6"/>
      <c r="Q58" s="6"/>
      <c r="R58" s="6"/>
    </row>
    <row r="59" spans="1:19" x14ac:dyDescent="0.2">
      <c r="L59" s="6"/>
      <c r="M59" s="6"/>
      <c r="N59" s="6"/>
      <c r="O59" s="6"/>
      <c r="P59" s="6"/>
      <c r="Q59" s="6"/>
      <c r="R59" s="6"/>
    </row>
    <row r="60" spans="1:19" x14ac:dyDescent="0.2">
      <c r="L60" s="6"/>
      <c r="M60" s="6"/>
      <c r="N60" s="6"/>
      <c r="O60" s="6"/>
      <c r="P60" s="6"/>
      <c r="Q60" s="6"/>
      <c r="R60" s="6"/>
    </row>
    <row r="61" spans="1:19" x14ac:dyDescent="0.2">
      <c r="L61" s="6"/>
      <c r="M61" s="6"/>
      <c r="N61" s="6"/>
      <c r="O61" s="6"/>
      <c r="P61" s="6"/>
      <c r="Q61" s="6"/>
      <c r="R61" s="6"/>
    </row>
    <row r="62" spans="1:19" x14ac:dyDescent="0.2">
      <c r="L62" s="6"/>
      <c r="M62" s="6"/>
      <c r="N62" s="6"/>
      <c r="O62" s="6"/>
      <c r="P62" s="6"/>
      <c r="Q62" s="6"/>
      <c r="R62" s="6"/>
    </row>
    <row r="63" spans="1:19" x14ac:dyDescent="0.2">
      <c r="L63" s="6"/>
      <c r="M63" s="6"/>
      <c r="N63" s="6"/>
      <c r="O63" s="6"/>
      <c r="P63" s="6"/>
      <c r="Q63" s="6"/>
      <c r="R63" s="6"/>
    </row>
    <row r="64" spans="1:19" x14ac:dyDescent="0.2">
      <c r="L64" s="6"/>
      <c r="M64" s="6"/>
      <c r="N64" s="6"/>
      <c r="O64" s="6"/>
      <c r="P64" s="6"/>
      <c r="Q64" s="6"/>
      <c r="R64" s="6"/>
    </row>
    <row r="65" spans="12:18" x14ac:dyDescent="0.2">
      <c r="L65" s="6"/>
      <c r="M65" s="6"/>
      <c r="N65" s="6"/>
      <c r="O65" s="6"/>
      <c r="P65" s="6"/>
      <c r="Q65" s="6"/>
      <c r="R65" s="6"/>
    </row>
    <row r="66" spans="12:18" x14ac:dyDescent="0.2">
      <c r="L66" s="6"/>
      <c r="M66" s="6"/>
      <c r="N66" s="6"/>
      <c r="O66" s="6"/>
      <c r="P66" s="6"/>
      <c r="Q66" s="6"/>
      <c r="R66" s="6"/>
    </row>
    <row r="67" spans="12:18" x14ac:dyDescent="0.2">
      <c r="L67" s="6"/>
      <c r="M67" s="6"/>
      <c r="N67" s="6"/>
      <c r="O67" s="6"/>
      <c r="P67" s="6"/>
      <c r="Q67" s="6"/>
      <c r="R67" s="6"/>
    </row>
    <row r="68" spans="12:18" x14ac:dyDescent="0.2">
      <c r="L68" s="6"/>
      <c r="M68" s="6"/>
      <c r="N68" s="6"/>
      <c r="O68" s="6"/>
      <c r="P68" s="6"/>
      <c r="Q68" s="6"/>
      <c r="R68" s="6"/>
    </row>
    <row r="69" spans="12:18" x14ac:dyDescent="0.2">
      <c r="L69" s="6"/>
      <c r="M69" s="6"/>
      <c r="N69" s="6"/>
      <c r="O69" s="6"/>
      <c r="P69" s="6"/>
      <c r="Q69" s="6"/>
      <c r="R69" s="6"/>
    </row>
    <row r="70" spans="12:18" x14ac:dyDescent="0.2">
      <c r="L70" s="6"/>
      <c r="M70" s="6"/>
      <c r="N70" s="6"/>
      <c r="O70" s="6"/>
      <c r="P70" s="6"/>
      <c r="Q70" s="6"/>
      <c r="R70" s="6"/>
    </row>
    <row r="71" spans="12:18" x14ac:dyDescent="0.2">
      <c r="L71" s="6"/>
      <c r="M71" s="6"/>
      <c r="N71" s="6"/>
      <c r="O71" s="6"/>
      <c r="P71" s="6"/>
      <c r="Q71" s="6"/>
      <c r="R71" s="6"/>
    </row>
    <row r="72" spans="12:18" x14ac:dyDescent="0.2">
      <c r="L72" s="6"/>
      <c r="M72" s="6"/>
      <c r="N72" s="6"/>
      <c r="O72" s="6"/>
      <c r="P72" s="6"/>
      <c r="Q72" s="6"/>
      <c r="R72" s="6"/>
    </row>
    <row r="73" spans="12:18" x14ac:dyDescent="0.2">
      <c r="L73" s="6"/>
      <c r="M73" s="6"/>
      <c r="N73" s="6"/>
      <c r="O73" s="6"/>
      <c r="P73" s="6"/>
      <c r="Q73" s="6"/>
      <c r="R73" s="6"/>
    </row>
    <row r="74" spans="12:18" x14ac:dyDescent="0.2">
      <c r="L74" s="6"/>
      <c r="M74" s="6"/>
      <c r="N74" s="6"/>
      <c r="O74" s="6"/>
      <c r="P74" s="6"/>
      <c r="Q74" s="6"/>
      <c r="R74" s="6"/>
    </row>
    <row r="75" spans="12:18" x14ac:dyDescent="0.2">
      <c r="L75" s="6"/>
      <c r="M75" s="6"/>
      <c r="N75" s="6"/>
      <c r="O75" s="6"/>
      <c r="P75" s="6"/>
      <c r="Q75" s="6"/>
      <c r="R75" s="6"/>
    </row>
    <row r="76" spans="12:18" x14ac:dyDescent="0.2">
      <c r="L76" s="6"/>
      <c r="M76" s="6"/>
      <c r="N76" s="6"/>
      <c r="O76" s="6"/>
      <c r="P76" s="6"/>
      <c r="Q76" s="6"/>
      <c r="R76" s="6"/>
    </row>
    <row r="77" spans="12:18" x14ac:dyDescent="0.2">
      <c r="L77" s="6"/>
      <c r="M77" s="6"/>
      <c r="N77" s="6"/>
      <c r="O77" s="6"/>
      <c r="P77" s="6"/>
      <c r="Q77" s="6"/>
      <c r="R77" s="6"/>
    </row>
    <row r="78" spans="12:18" x14ac:dyDescent="0.2">
      <c r="L78" s="6"/>
      <c r="M78" s="6"/>
      <c r="N78" s="6"/>
      <c r="O78" s="6"/>
      <c r="P78" s="6"/>
      <c r="Q78" s="6"/>
      <c r="R78" s="6"/>
    </row>
    <row r="79" spans="12:18" x14ac:dyDescent="0.2">
      <c r="L79" s="6"/>
      <c r="M79" s="6"/>
      <c r="N79" s="6"/>
      <c r="O79" s="6"/>
      <c r="P79" s="6"/>
      <c r="Q79" s="6"/>
      <c r="R79" s="6"/>
    </row>
    <row r="80" spans="12:18" x14ac:dyDescent="0.2">
      <c r="L80" s="6"/>
      <c r="M80" s="6"/>
      <c r="N80" s="6"/>
      <c r="O80" s="6"/>
      <c r="P80" s="6"/>
      <c r="Q80" s="6"/>
      <c r="R80" s="6"/>
    </row>
    <row r="81" spans="12:18" x14ac:dyDescent="0.2">
      <c r="L81" s="6"/>
      <c r="M81" s="6"/>
      <c r="N81" s="6"/>
      <c r="O81" s="6"/>
      <c r="P81" s="6"/>
      <c r="Q81" s="6"/>
      <c r="R81" s="6"/>
    </row>
    <row r="82" spans="12:18" x14ac:dyDescent="0.2">
      <c r="L82" s="6"/>
      <c r="M82" s="6"/>
      <c r="N82" s="6"/>
      <c r="O82" s="6"/>
      <c r="P82" s="6"/>
      <c r="Q82" s="6"/>
      <c r="R82" s="6"/>
    </row>
    <row r="83" spans="12:18" x14ac:dyDescent="0.2">
      <c r="L83" s="6"/>
      <c r="M83" s="6"/>
      <c r="N83" s="6"/>
      <c r="O83" s="6"/>
      <c r="P83" s="6"/>
      <c r="Q83" s="6"/>
      <c r="R83" s="6"/>
    </row>
    <row r="84" spans="12:18" x14ac:dyDescent="0.2">
      <c r="L84" s="6"/>
      <c r="M84" s="6"/>
      <c r="N84" s="6"/>
      <c r="O84" s="6"/>
      <c r="P84" s="6"/>
      <c r="Q84" s="6"/>
      <c r="R84" s="6"/>
    </row>
    <row r="85" spans="12:18" x14ac:dyDescent="0.2">
      <c r="L85" s="6"/>
      <c r="M85" s="6"/>
      <c r="N85" s="6"/>
      <c r="O85" s="6"/>
      <c r="P85" s="6"/>
      <c r="Q85" s="6"/>
      <c r="R85" s="6"/>
    </row>
    <row r="86" spans="12:18" x14ac:dyDescent="0.2">
      <c r="L86" s="6"/>
      <c r="M86" s="6"/>
      <c r="N86" s="6"/>
      <c r="O86" s="6"/>
      <c r="P86" s="6"/>
      <c r="Q86" s="6"/>
      <c r="R86" s="6"/>
    </row>
    <row r="87" spans="12:18" x14ac:dyDescent="0.2">
      <c r="L87" s="6"/>
      <c r="M87" s="6"/>
      <c r="N87" s="6"/>
      <c r="O87" s="6"/>
      <c r="P87" s="6"/>
      <c r="Q87" s="6"/>
      <c r="R87" s="6"/>
    </row>
    <row r="88" spans="12:18" x14ac:dyDescent="0.2">
      <c r="L88" s="6"/>
      <c r="M88" s="6"/>
      <c r="N88" s="6"/>
      <c r="O88" s="6"/>
      <c r="P88" s="6"/>
      <c r="Q88" s="6"/>
      <c r="R88" s="6"/>
    </row>
    <row r="89" spans="12:18" x14ac:dyDescent="0.2">
      <c r="L89" s="6"/>
      <c r="M89" s="6"/>
      <c r="N89" s="6"/>
      <c r="O89" s="6"/>
      <c r="P89" s="6"/>
      <c r="Q89" s="6"/>
      <c r="R89" s="6"/>
    </row>
    <row r="90" spans="12:18" x14ac:dyDescent="0.2">
      <c r="L90" s="6"/>
      <c r="M90" s="6"/>
      <c r="N90" s="6"/>
      <c r="O90" s="6"/>
      <c r="P90" s="6"/>
      <c r="Q90" s="6"/>
      <c r="R90" s="6"/>
    </row>
    <row r="91" spans="12:18" x14ac:dyDescent="0.2">
      <c r="L91" s="6"/>
      <c r="M91" s="6"/>
      <c r="N91" s="6"/>
      <c r="O91" s="6"/>
      <c r="P91" s="6"/>
      <c r="Q91" s="6"/>
      <c r="R91" s="6"/>
    </row>
    <row r="92" spans="12:18" x14ac:dyDescent="0.2">
      <c r="L92" s="6"/>
      <c r="M92" s="6"/>
      <c r="N92" s="6"/>
      <c r="O92" s="6"/>
      <c r="P92" s="6"/>
      <c r="Q92" s="6"/>
      <c r="R92" s="6"/>
    </row>
    <row r="93" spans="12:18" x14ac:dyDescent="0.2">
      <c r="L93" s="6"/>
      <c r="M93" s="6"/>
      <c r="N93" s="6"/>
      <c r="O93" s="6"/>
      <c r="P93" s="6"/>
      <c r="Q93" s="6"/>
      <c r="R93" s="6"/>
    </row>
    <row r="94" spans="12:18" x14ac:dyDescent="0.2">
      <c r="L94" s="6"/>
      <c r="M94" s="6"/>
      <c r="N94" s="6"/>
      <c r="O94" s="6"/>
      <c r="P94" s="6"/>
      <c r="Q94" s="6"/>
      <c r="R94" s="6"/>
    </row>
    <row r="95" spans="12:18" x14ac:dyDescent="0.2">
      <c r="L95" s="6"/>
      <c r="M95" s="6"/>
      <c r="N95" s="6"/>
      <c r="O95" s="6"/>
      <c r="P95" s="6"/>
      <c r="Q95" s="6"/>
      <c r="R95" s="6"/>
    </row>
    <row r="96" spans="12:18" x14ac:dyDescent="0.2">
      <c r="L96" s="6"/>
      <c r="M96" s="6"/>
      <c r="N96" s="6"/>
      <c r="O96" s="6"/>
      <c r="P96" s="6"/>
      <c r="Q96" s="6"/>
      <c r="R96" s="6"/>
    </row>
    <row r="97" spans="12:18" x14ac:dyDescent="0.2">
      <c r="L97" s="6"/>
      <c r="M97" s="6"/>
      <c r="N97" s="6"/>
      <c r="O97" s="6"/>
      <c r="P97" s="6"/>
      <c r="Q97" s="6"/>
      <c r="R97" s="6"/>
    </row>
    <row r="98" spans="12:18" x14ac:dyDescent="0.2">
      <c r="L98" s="6"/>
      <c r="M98" s="6"/>
      <c r="N98" s="6"/>
      <c r="O98" s="6"/>
      <c r="P98" s="6"/>
      <c r="Q98" s="6"/>
      <c r="R98" s="6"/>
    </row>
    <row r="99" spans="12:18" x14ac:dyDescent="0.2">
      <c r="L99" s="6"/>
      <c r="M99" s="6"/>
      <c r="N99" s="6"/>
      <c r="O99" s="6"/>
      <c r="P99" s="6"/>
      <c r="Q99" s="6"/>
      <c r="R99" s="6"/>
    </row>
    <row r="100" spans="12:18" x14ac:dyDescent="0.2">
      <c r="L100" s="6"/>
      <c r="M100" s="6"/>
      <c r="N100" s="6"/>
      <c r="O100" s="6"/>
      <c r="P100" s="6"/>
      <c r="Q100" s="6"/>
      <c r="R100" s="6"/>
    </row>
    <row r="101" spans="12:18" x14ac:dyDescent="0.2">
      <c r="L101" s="6"/>
      <c r="M101" s="6"/>
      <c r="N101" s="6"/>
      <c r="O101" s="6"/>
      <c r="P101" s="6"/>
      <c r="Q101" s="6"/>
      <c r="R101" s="6"/>
    </row>
    <row r="102" spans="12:18" x14ac:dyDescent="0.2">
      <c r="L102" s="6"/>
      <c r="M102" s="6"/>
      <c r="N102" s="6"/>
      <c r="O102" s="6"/>
      <c r="P102" s="6"/>
      <c r="Q102" s="6"/>
      <c r="R102" s="6"/>
    </row>
    <row r="103" spans="12:18" x14ac:dyDescent="0.2">
      <c r="L103" s="6"/>
      <c r="M103" s="6"/>
      <c r="N103" s="6"/>
      <c r="O103" s="6"/>
      <c r="P103" s="6"/>
      <c r="Q103" s="6"/>
      <c r="R103" s="6"/>
    </row>
    <row r="104" spans="12:18" x14ac:dyDescent="0.2">
      <c r="L104" s="6"/>
      <c r="M104" s="6"/>
      <c r="N104" s="6"/>
      <c r="O104" s="6"/>
      <c r="P104" s="6"/>
      <c r="Q104" s="6"/>
      <c r="R104" s="6"/>
    </row>
    <row r="105" spans="12:18" x14ac:dyDescent="0.2">
      <c r="L105" s="6"/>
      <c r="M105" s="6"/>
      <c r="N105" s="6"/>
      <c r="O105" s="6"/>
      <c r="P105" s="6"/>
      <c r="Q105" s="6"/>
      <c r="R105" s="6"/>
    </row>
    <row r="106" spans="12:18" x14ac:dyDescent="0.2">
      <c r="L106" s="6"/>
      <c r="M106" s="6"/>
      <c r="N106" s="6"/>
      <c r="O106" s="6"/>
      <c r="P106" s="6"/>
      <c r="Q106" s="6"/>
      <c r="R106" s="6"/>
    </row>
    <row r="107" spans="12:18" x14ac:dyDescent="0.2">
      <c r="L107" s="6"/>
      <c r="M107" s="6"/>
      <c r="N107" s="6"/>
      <c r="O107" s="6"/>
      <c r="P107" s="6"/>
      <c r="Q107" s="6"/>
      <c r="R107" s="6"/>
    </row>
    <row r="108" spans="12:18" x14ac:dyDescent="0.2">
      <c r="L108" s="6"/>
      <c r="M108" s="6"/>
      <c r="N108" s="6"/>
      <c r="O108" s="6"/>
      <c r="P108" s="6"/>
      <c r="Q108" s="6"/>
      <c r="R108" s="6"/>
    </row>
    <row r="109" spans="12:18" x14ac:dyDescent="0.2">
      <c r="L109" s="6"/>
      <c r="M109" s="6"/>
      <c r="N109" s="6"/>
      <c r="O109" s="6"/>
      <c r="P109" s="6"/>
      <c r="Q109" s="6"/>
      <c r="R109" s="6"/>
    </row>
    <row r="110" spans="12:18" x14ac:dyDescent="0.2">
      <c r="L110" s="6"/>
      <c r="M110" s="6"/>
      <c r="N110" s="6"/>
      <c r="O110" s="6"/>
      <c r="P110" s="6"/>
      <c r="Q110" s="6"/>
      <c r="R110" s="6"/>
    </row>
    <row r="111" spans="12:18" x14ac:dyDescent="0.2">
      <c r="L111" s="6"/>
      <c r="M111" s="6"/>
      <c r="N111" s="6"/>
      <c r="O111" s="6"/>
      <c r="P111" s="6"/>
      <c r="Q111" s="6"/>
      <c r="R111" s="6"/>
    </row>
    <row r="112" spans="12:18" x14ac:dyDescent="0.2">
      <c r="L112" s="6"/>
      <c r="M112" s="6"/>
      <c r="N112" s="6"/>
      <c r="O112" s="6"/>
      <c r="P112" s="6"/>
      <c r="Q112" s="6"/>
      <c r="R112" s="6"/>
    </row>
    <row r="113" spans="12:18" x14ac:dyDescent="0.2">
      <c r="L113" s="6"/>
      <c r="M113" s="6"/>
      <c r="N113" s="6"/>
      <c r="O113" s="6"/>
      <c r="P113" s="6"/>
      <c r="Q113" s="6"/>
      <c r="R113" s="6"/>
    </row>
    <row r="114" spans="12:18" x14ac:dyDescent="0.2">
      <c r="L114" s="6"/>
      <c r="M114" s="6"/>
      <c r="N114" s="6"/>
      <c r="O114" s="6"/>
      <c r="P114" s="6"/>
      <c r="Q114" s="6"/>
      <c r="R114" s="6"/>
    </row>
    <row r="115" spans="12:18" x14ac:dyDescent="0.2">
      <c r="L115" s="6"/>
      <c r="M115" s="6"/>
      <c r="N115" s="6"/>
      <c r="O115" s="6"/>
      <c r="P115" s="6"/>
      <c r="Q115" s="6"/>
      <c r="R115" s="6"/>
    </row>
    <row r="116" spans="12:18" x14ac:dyDescent="0.2">
      <c r="L116" s="6"/>
      <c r="M116" s="6"/>
      <c r="N116" s="6"/>
      <c r="O116" s="6"/>
      <c r="P116" s="6"/>
      <c r="Q116" s="6"/>
      <c r="R116" s="6"/>
    </row>
    <row r="117" spans="12:18" x14ac:dyDescent="0.2">
      <c r="L117" s="6"/>
      <c r="M117" s="6"/>
      <c r="N117" s="6"/>
      <c r="O117" s="6"/>
      <c r="P117" s="6"/>
      <c r="Q117" s="6"/>
      <c r="R117" s="6"/>
    </row>
    <row r="118" spans="12:18" x14ac:dyDescent="0.2">
      <c r="L118" s="6"/>
      <c r="M118" s="6"/>
      <c r="N118" s="6"/>
      <c r="O118" s="6"/>
      <c r="P118" s="6"/>
      <c r="Q118" s="6"/>
      <c r="R118" s="6"/>
    </row>
    <row r="119" spans="12:18" x14ac:dyDescent="0.2">
      <c r="L119" s="6"/>
      <c r="M119" s="6"/>
      <c r="N119" s="6"/>
      <c r="O119" s="6"/>
      <c r="P119" s="6"/>
      <c r="Q119" s="6"/>
      <c r="R119" s="6"/>
    </row>
    <row r="120" spans="12:18" x14ac:dyDescent="0.2">
      <c r="L120" s="6"/>
      <c r="M120" s="6"/>
      <c r="N120" s="6"/>
      <c r="O120" s="6"/>
      <c r="P120" s="6"/>
      <c r="Q120" s="6"/>
      <c r="R120" s="6"/>
    </row>
    <row r="121" spans="12:18" x14ac:dyDescent="0.2">
      <c r="L121" s="6"/>
      <c r="M121" s="6"/>
      <c r="N121" s="6"/>
      <c r="O121" s="6"/>
      <c r="P121" s="6"/>
      <c r="Q121" s="6"/>
      <c r="R121" s="6"/>
    </row>
    <row r="122" spans="12:18" x14ac:dyDescent="0.2">
      <c r="L122" s="6"/>
      <c r="M122" s="6"/>
      <c r="N122" s="6"/>
      <c r="O122" s="6"/>
      <c r="P122" s="6"/>
      <c r="Q122" s="6"/>
      <c r="R122" s="6"/>
    </row>
    <row r="123" spans="12:18" x14ac:dyDescent="0.2">
      <c r="L123" s="6"/>
      <c r="M123" s="6"/>
      <c r="N123" s="6"/>
      <c r="O123" s="6"/>
      <c r="P123" s="6"/>
      <c r="Q123" s="6"/>
      <c r="R123" s="6"/>
    </row>
    <row r="124" spans="12:18" x14ac:dyDescent="0.2">
      <c r="L124" s="6"/>
      <c r="M124" s="6"/>
      <c r="N124" s="6"/>
      <c r="O124" s="6"/>
      <c r="P124" s="6"/>
      <c r="Q124" s="6"/>
      <c r="R124" s="6"/>
    </row>
    <row r="125" spans="12:18" x14ac:dyDescent="0.2">
      <c r="L125" s="6"/>
      <c r="M125" s="6"/>
      <c r="N125" s="6"/>
      <c r="O125" s="6"/>
      <c r="P125" s="6"/>
      <c r="Q125" s="6"/>
      <c r="R125" s="6"/>
    </row>
    <row r="126" spans="12:18" x14ac:dyDescent="0.2">
      <c r="L126" s="6"/>
      <c r="M126" s="6"/>
      <c r="N126" s="6"/>
      <c r="O126" s="6"/>
      <c r="P126" s="6"/>
      <c r="Q126" s="6"/>
      <c r="R126" s="6"/>
    </row>
    <row r="127" spans="12:18" x14ac:dyDescent="0.2">
      <c r="L127" s="6"/>
      <c r="M127" s="6"/>
      <c r="N127" s="6"/>
      <c r="O127" s="6"/>
      <c r="P127" s="6"/>
      <c r="Q127" s="6"/>
      <c r="R127" s="6"/>
    </row>
    <row r="128" spans="12:18" x14ac:dyDescent="0.2">
      <c r="L128" s="6"/>
      <c r="M128" s="6"/>
      <c r="N128" s="6"/>
      <c r="O128" s="6"/>
      <c r="P128" s="6"/>
      <c r="Q128" s="6"/>
      <c r="R128" s="6"/>
    </row>
    <row r="129" spans="12:18" x14ac:dyDescent="0.2">
      <c r="L129" s="6"/>
      <c r="M129" s="6"/>
      <c r="N129" s="6"/>
      <c r="O129" s="6"/>
      <c r="P129" s="6"/>
      <c r="Q129" s="6"/>
      <c r="R129" s="6"/>
    </row>
    <row r="130" spans="12:18" x14ac:dyDescent="0.2">
      <c r="L130" s="6"/>
      <c r="M130" s="6"/>
      <c r="N130" s="6"/>
      <c r="O130" s="6"/>
      <c r="P130" s="6"/>
      <c r="Q130" s="6"/>
      <c r="R130" s="6"/>
    </row>
    <row r="131" spans="12:18" x14ac:dyDescent="0.2">
      <c r="L131" s="6"/>
      <c r="M131" s="6"/>
      <c r="N131" s="6"/>
      <c r="O131" s="6"/>
      <c r="P131" s="6"/>
      <c r="Q131" s="6"/>
      <c r="R131" s="6"/>
    </row>
    <row r="132" spans="12:18" x14ac:dyDescent="0.2">
      <c r="L132" s="6"/>
      <c r="M132" s="6"/>
      <c r="N132" s="6"/>
      <c r="O132" s="6"/>
      <c r="P132" s="6"/>
      <c r="Q132" s="6"/>
      <c r="R132" s="6"/>
    </row>
    <row r="133" spans="12:18" x14ac:dyDescent="0.2">
      <c r="L133" s="6"/>
      <c r="M133" s="6"/>
      <c r="N133" s="6"/>
      <c r="O133" s="6"/>
      <c r="P133" s="6"/>
      <c r="Q133" s="6"/>
      <c r="R133" s="6"/>
    </row>
    <row r="134" spans="12:18" x14ac:dyDescent="0.2">
      <c r="L134" s="6"/>
      <c r="M134" s="6"/>
      <c r="N134" s="6"/>
      <c r="O134" s="6"/>
      <c r="P134" s="6"/>
      <c r="Q134" s="6"/>
      <c r="R134" s="6"/>
    </row>
    <row r="135" spans="12:18" x14ac:dyDescent="0.2">
      <c r="L135" s="6"/>
      <c r="M135" s="6"/>
      <c r="N135" s="6"/>
      <c r="O135" s="6"/>
      <c r="P135" s="6"/>
      <c r="Q135" s="6"/>
      <c r="R135" s="6"/>
    </row>
    <row r="136" spans="12:18" x14ac:dyDescent="0.2">
      <c r="L136" s="6"/>
      <c r="M136" s="6"/>
      <c r="N136" s="6"/>
      <c r="O136" s="6"/>
      <c r="P136" s="6"/>
      <c r="Q136" s="6"/>
      <c r="R136" s="6"/>
    </row>
    <row r="137" spans="12:18" x14ac:dyDescent="0.2">
      <c r="L137" s="6"/>
      <c r="M137" s="6"/>
      <c r="N137" s="6"/>
      <c r="O137" s="6"/>
      <c r="P137" s="6"/>
      <c r="Q137" s="6"/>
      <c r="R137" s="6"/>
    </row>
    <row r="138" spans="12:18" x14ac:dyDescent="0.2">
      <c r="L138" s="6"/>
      <c r="M138" s="6"/>
      <c r="N138" s="6"/>
      <c r="O138" s="6"/>
      <c r="P138" s="6"/>
      <c r="Q138" s="6"/>
      <c r="R138" s="6"/>
    </row>
    <row r="139" spans="12:18" x14ac:dyDescent="0.2">
      <c r="L139" s="6"/>
      <c r="M139" s="6"/>
      <c r="N139" s="6"/>
      <c r="O139" s="6"/>
      <c r="P139" s="6"/>
      <c r="Q139" s="6"/>
      <c r="R139" s="6"/>
    </row>
    <row r="140" spans="12:18" x14ac:dyDescent="0.2">
      <c r="L140" s="6"/>
      <c r="M140" s="6"/>
      <c r="N140" s="6"/>
      <c r="O140" s="6"/>
      <c r="P140" s="6"/>
      <c r="Q140" s="6"/>
      <c r="R140" s="6"/>
    </row>
    <row r="141" spans="12:18" x14ac:dyDescent="0.2">
      <c r="L141" s="6"/>
      <c r="M141" s="6"/>
      <c r="N141" s="6"/>
      <c r="O141" s="6"/>
      <c r="P141" s="6"/>
      <c r="Q141" s="6"/>
      <c r="R141" s="6"/>
    </row>
    <row r="142" spans="12:18" x14ac:dyDescent="0.2">
      <c r="L142" s="6"/>
      <c r="M142" s="6"/>
      <c r="N142" s="6"/>
      <c r="O142" s="6"/>
      <c r="P142" s="6"/>
      <c r="Q142" s="6"/>
      <c r="R142" s="6"/>
    </row>
    <row r="143" spans="12:18" x14ac:dyDescent="0.2">
      <c r="L143" s="6"/>
      <c r="M143" s="6"/>
      <c r="N143" s="6"/>
      <c r="O143" s="6"/>
      <c r="P143" s="6"/>
      <c r="Q143" s="6"/>
      <c r="R143" s="6"/>
    </row>
    <row r="144" spans="12:18" x14ac:dyDescent="0.2">
      <c r="L144" s="6"/>
      <c r="M144" s="6"/>
      <c r="N144" s="6"/>
      <c r="O144" s="6"/>
      <c r="P144" s="6"/>
      <c r="Q144" s="6"/>
      <c r="R144" s="6"/>
    </row>
    <row r="145" spans="12:18" x14ac:dyDescent="0.2">
      <c r="L145" s="6"/>
      <c r="M145" s="6"/>
      <c r="N145" s="6"/>
      <c r="O145" s="6"/>
      <c r="P145" s="6"/>
      <c r="Q145" s="6"/>
      <c r="R145" s="6"/>
    </row>
    <row r="146" spans="12:18" x14ac:dyDescent="0.2">
      <c r="L146" s="6"/>
      <c r="M146" s="6"/>
      <c r="N146" s="6"/>
      <c r="O146" s="6"/>
      <c r="P146" s="6"/>
      <c r="Q146" s="6"/>
      <c r="R146" s="6"/>
    </row>
    <row r="147" spans="12:18" x14ac:dyDescent="0.2">
      <c r="L147" s="6"/>
      <c r="M147" s="6"/>
      <c r="N147" s="6"/>
      <c r="O147" s="6"/>
      <c r="P147" s="6"/>
      <c r="Q147" s="6"/>
      <c r="R147" s="6"/>
    </row>
    <row r="148" spans="12:18" x14ac:dyDescent="0.2">
      <c r="L148" s="6"/>
      <c r="M148" s="6"/>
      <c r="N148" s="6"/>
      <c r="O148" s="6"/>
      <c r="P148" s="6"/>
      <c r="Q148" s="6"/>
      <c r="R148" s="6"/>
    </row>
    <row r="149" spans="12:18" x14ac:dyDescent="0.2">
      <c r="L149" s="6"/>
      <c r="M149" s="6"/>
      <c r="N149" s="6"/>
      <c r="O149" s="6"/>
      <c r="P149" s="6"/>
      <c r="Q149" s="6"/>
      <c r="R149" s="6"/>
    </row>
    <row r="150" spans="12:18" x14ac:dyDescent="0.2">
      <c r="L150" s="6"/>
      <c r="M150" s="6"/>
      <c r="N150" s="6"/>
      <c r="O150" s="6"/>
      <c r="P150" s="6"/>
      <c r="Q150" s="6"/>
      <c r="R150" s="6"/>
    </row>
    <row r="151" spans="12:18" x14ac:dyDescent="0.2">
      <c r="L151" s="6"/>
      <c r="M151" s="6"/>
      <c r="N151" s="6"/>
      <c r="O151" s="6"/>
      <c r="P151" s="6"/>
      <c r="Q151" s="6"/>
      <c r="R151" s="6"/>
    </row>
    <row r="152" spans="12:18" x14ac:dyDescent="0.2">
      <c r="L152" s="6"/>
      <c r="M152" s="6"/>
      <c r="N152" s="6"/>
      <c r="O152" s="6"/>
      <c r="P152" s="6"/>
      <c r="Q152" s="6"/>
      <c r="R152" s="6"/>
    </row>
    <row r="153" spans="12:18" x14ac:dyDescent="0.2">
      <c r="L153" s="6"/>
      <c r="M153" s="6"/>
      <c r="N153" s="6"/>
      <c r="O153" s="6"/>
      <c r="P153" s="6"/>
      <c r="Q153" s="6"/>
      <c r="R153" s="6"/>
    </row>
    <row r="154" spans="12:18" x14ac:dyDescent="0.2">
      <c r="L154" s="6"/>
      <c r="M154" s="6"/>
      <c r="N154" s="6"/>
      <c r="O154" s="6"/>
      <c r="P154" s="6"/>
      <c r="Q154" s="6"/>
      <c r="R154" s="6"/>
    </row>
    <row r="155" spans="12:18" x14ac:dyDescent="0.2">
      <c r="L155" s="6"/>
      <c r="M155" s="6"/>
      <c r="N155" s="6"/>
      <c r="O155" s="6"/>
      <c r="P155" s="6"/>
      <c r="Q155" s="6"/>
      <c r="R155" s="6"/>
    </row>
    <row r="156" spans="12:18" x14ac:dyDescent="0.2">
      <c r="L156" s="6"/>
      <c r="M156" s="6"/>
      <c r="N156" s="6"/>
      <c r="O156" s="6"/>
      <c r="P156" s="6"/>
      <c r="Q156" s="6"/>
      <c r="R156" s="6"/>
    </row>
    <row r="157" spans="12:18" x14ac:dyDescent="0.2">
      <c r="L157" s="6"/>
      <c r="M157" s="6"/>
      <c r="N157" s="6"/>
      <c r="O157" s="6"/>
      <c r="P157" s="6"/>
      <c r="Q157" s="6"/>
      <c r="R157" s="6"/>
    </row>
    <row r="158" spans="12:18" x14ac:dyDescent="0.2">
      <c r="L158" s="6"/>
      <c r="M158" s="6"/>
      <c r="N158" s="6"/>
      <c r="O158" s="6"/>
      <c r="P158" s="6"/>
      <c r="Q158" s="6"/>
      <c r="R158" s="6"/>
    </row>
    <row r="159" spans="12:18" x14ac:dyDescent="0.2">
      <c r="L159" s="6"/>
      <c r="M159" s="6"/>
      <c r="N159" s="6"/>
      <c r="O159" s="6"/>
      <c r="P159" s="6"/>
      <c r="Q159" s="6"/>
      <c r="R159" s="6"/>
    </row>
    <row r="160" spans="12:18" x14ac:dyDescent="0.2">
      <c r="L160" s="6"/>
      <c r="M160" s="6"/>
      <c r="N160" s="6"/>
      <c r="O160" s="6"/>
      <c r="P160" s="6"/>
      <c r="Q160" s="6"/>
      <c r="R160" s="6"/>
    </row>
    <row r="161" spans="12:18" x14ac:dyDescent="0.2">
      <c r="L161" s="6"/>
      <c r="M161" s="6"/>
      <c r="N161" s="6"/>
      <c r="O161" s="6"/>
      <c r="P161" s="6"/>
      <c r="Q161" s="6"/>
      <c r="R161" s="6"/>
    </row>
    <row r="162" spans="12:18" x14ac:dyDescent="0.2">
      <c r="L162" s="6"/>
      <c r="M162" s="6"/>
      <c r="N162" s="6"/>
      <c r="O162" s="6"/>
      <c r="P162" s="6"/>
      <c r="Q162" s="6"/>
      <c r="R162" s="6"/>
    </row>
    <row r="163" spans="12:18" x14ac:dyDescent="0.2">
      <c r="L163" s="6"/>
      <c r="M163" s="6"/>
      <c r="N163" s="6"/>
      <c r="O163" s="6"/>
      <c r="P163" s="6"/>
      <c r="Q163" s="6"/>
      <c r="R163" s="6"/>
    </row>
    <row r="164" spans="12:18" x14ac:dyDescent="0.2">
      <c r="L164" s="6"/>
      <c r="M164" s="6"/>
      <c r="N164" s="6"/>
      <c r="O164" s="6"/>
      <c r="P164" s="6"/>
      <c r="Q164" s="6"/>
      <c r="R164" s="6"/>
    </row>
    <row r="165" spans="12:18" x14ac:dyDescent="0.2">
      <c r="L165" s="6"/>
      <c r="M165" s="6"/>
      <c r="N165" s="6"/>
      <c r="O165" s="6"/>
      <c r="P165" s="6"/>
      <c r="Q165" s="6"/>
      <c r="R165" s="6"/>
    </row>
    <row r="166" spans="12:18" x14ac:dyDescent="0.2">
      <c r="L166" s="6"/>
      <c r="M166" s="6"/>
      <c r="N166" s="6"/>
      <c r="O166" s="6"/>
      <c r="P166" s="6"/>
      <c r="Q166" s="6"/>
      <c r="R166" s="6"/>
    </row>
    <row r="167" spans="12:18" x14ac:dyDescent="0.2">
      <c r="L167" s="6"/>
      <c r="M167" s="6"/>
      <c r="N167" s="6"/>
      <c r="O167" s="6"/>
      <c r="P167" s="6"/>
      <c r="Q167" s="6"/>
      <c r="R167" s="6"/>
    </row>
    <row r="168" spans="12:18" x14ac:dyDescent="0.2">
      <c r="L168" s="6"/>
      <c r="M168" s="6"/>
      <c r="N168" s="6"/>
      <c r="O168" s="6"/>
      <c r="P168" s="6"/>
      <c r="Q168" s="6"/>
      <c r="R168" s="6"/>
    </row>
    <row r="169" spans="12:18" x14ac:dyDescent="0.2">
      <c r="L169" s="6"/>
      <c r="M169" s="6"/>
      <c r="N169" s="6"/>
      <c r="O169" s="6"/>
      <c r="P169" s="6"/>
      <c r="Q169" s="6"/>
      <c r="R169" s="6"/>
    </row>
    <row r="170" spans="12:18" x14ac:dyDescent="0.2">
      <c r="L170" s="6"/>
      <c r="M170" s="6"/>
      <c r="N170" s="6"/>
      <c r="O170" s="6"/>
      <c r="P170" s="6"/>
      <c r="Q170" s="6"/>
      <c r="R170" s="6"/>
    </row>
    <row r="171" spans="12:18" x14ac:dyDescent="0.2">
      <c r="L171" s="6"/>
      <c r="M171" s="6"/>
      <c r="N171" s="6"/>
      <c r="O171" s="6"/>
      <c r="P171" s="6"/>
      <c r="Q171" s="6"/>
      <c r="R171" s="6"/>
    </row>
    <row r="172" spans="12:18" x14ac:dyDescent="0.2">
      <c r="L172" s="6"/>
      <c r="M172" s="6"/>
      <c r="N172" s="6"/>
      <c r="O172" s="6"/>
      <c r="P172" s="6"/>
      <c r="Q172" s="6"/>
      <c r="R172" s="6"/>
    </row>
    <row r="173" spans="12:18" x14ac:dyDescent="0.2">
      <c r="L173" s="6"/>
      <c r="M173" s="6"/>
      <c r="N173" s="6"/>
      <c r="O173" s="6"/>
      <c r="P173" s="6"/>
      <c r="Q173" s="6"/>
      <c r="R173" s="6"/>
    </row>
    <row r="174" spans="12:18" x14ac:dyDescent="0.2">
      <c r="L174" s="6"/>
      <c r="M174" s="6"/>
      <c r="N174" s="6"/>
      <c r="O174" s="6"/>
      <c r="P174" s="6"/>
      <c r="Q174" s="6"/>
      <c r="R174" s="6"/>
    </row>
    <row r="175" spans="12:18" x14ac:dyDescent="0.2">
      <c r="L175" s="6"/>
      <c r="M175" s="6"/>
      <c r="N175" s="6"/>
      <c r="O175" s="6"/>
      <c r="P175" s="6"/>
      <c r="Q175" s="6"/>
      <c r="R175" s="6"/>
    </row>
    <row r="176" spans="12:18" x14ac:dyDescent="0.2">
      <c r="L176" s="6"/>
      <c r="M176" s="6"/>
      <c r="N176" s="6"/>
      <c r="O176" s="6"/>
      <c r="P176" s="6"/>
      <c r="Q176" s="6"/>
      <c r="R176" s="6"/>
    </row>
    <row r="177" spans="12:18" x14ac:dyDescent="0.2">
      <c r="L177" s="6"/>
      <c r="M177" s="6"/>
      <c r="N177" s="6"/>
      <c r="O177" s="6"/>
      <c r="P177" s="6"/>
      <c r="Q177" s="6"/>
      <c r="R177" s="6"/>
    </row>
    <row r="178" spans="12:18" x14ac:dyDescent="0.2">
      <c r="L178" s="6"/>
      <c r="M178" s="6"/>
      <c r="N178" s="6"/>
      <c r="O178" s="6"/>
      <c r="P178" s="6"/>
      <c r="Q178" s="6"/>
      <c r="R178" s="6"/>
    </row>
    <row r="179" spans="12:18" x14ac:dyDescent="0.2">
      <c r="L179" s="6"/>
      <c r="M179" s="6"/>
      <c r="N179" s="6"/>
      <c r="O179" s="6"/>
      <c r="P179" s="6"/>
      <c r="Q179" s="6"/>
      <c r="R179" s="6"/>
    </row>
    <row r="180" spans="12:18" x14ac:dyDescent="0.2">
      <c r="L180" s="6"/>
      <c r="M180" s="6"/>
      <c r="N180" s="6"/>
      <c r="O180" s="6"/>
      <c r="P180" s="6"/>
      <c r="Q180" s="6"/>
      <c r="R180" s="6"/>
    </row>
    <row r="181" spans="12:18" x14ac:dyDescent="0.2">
      <c r="L181" s="6"/>
      <c r="M181" s="6"/>
      <c r="N181" s="6"/>
      <c r="O181" s="6"/>
      <c r="P181" s="6"/>
      <c r="Q181" s="6"/>
      <c r="R181" s="6"/>
    </row>
  </sheetData>
  <mergeCells count="12">
    <mergeCell ref="G3:G4"/>
    <mergeCell ref="H3:H4"/>
    <mergeCell ref="I3:I4"/>
    <mergeCell ref="J3:J4"/>
    <mergeCell ref="K3:K4"/>
    <mergeCell ref="L18:L20"/>
    <mergeCell ref="A3:A4"/>
    <mergeCell ref="B3:B4"/>
    <mergeCell ref="C3:C4"/>
    <mergeCell ref="D3:D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č. 14 pohledávky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2015-05-25T11:12:45Z</dcterms:created>
  <dcterms:modified xsi:type="dcterms:W3CDTF">2015-05-25T11:12:51Z</dcterms:modified>
</cp:coreProperties>
</file>