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ohledávky tab. č. 16 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J40" i="1"/>
  <c r="F40"/>
  <c r="E40"/>
  <c r="D40"/>
  <c r="C40"/>
  <c r="K39"/>
  <c r="G39"/>
  <c r="I38"/>
  <c r="H38"/>
  <c r="K38" s="1"/>
  <c r="G38"/>
  <c r="K37"/>
  <c r="G37"/>
  <c r="I36"/>
  <c r="H36"/>
  <c r="H40" s="1"/>
  <c r="G36"/>
  <c r="K35"/>
  <c r="I35"/>
  <c r="G35"/>
  <c r="K34"/>
  <c r="I34"/>
  <c r="I40" s="1"/>
  <c r="G34"/>
  <c r="G40" s="1"/>
  <c r="K32"/>
  <c r="J32"/>
  <c r="I32"/>
  <c r="H32"/>
  <c r="G32"/>
  <c r="F32"/>
  <c r="E32"/>
  <c r="D32"/>
  <c r="C32"/>
  <c r="I31"/>
  <c r="F31"/>
  <c r="E31"/>
  <c r="D31"/>
  <c r="C31"/>
  <c r="K30"/>
  <c r="K28"/>
  <c r="G28"/>
  <c r="K27"/>
  <c r="G27"/>
  <c r="K26"/>
  <c r="G26"/>
  <c r="K25"/>
  <c r="G25"/>
  <c r="J24"/>
  <c r="I24"/>
  <c r="H24"/>
  <c r="K24" s="1"/>
  <c r="G24"/>
  <c r="K23"/>
  <c r="G23"/>
  <c r="K22"/>
  <c r="J22"/>
  <c r="I22"/>
  <c r="H22"/>
  <c r="G22"/>
  <c r="J21"/>
  <c r="I21"/>
  <c r="H21"/>
  <c r="K21" s="1"/>
  <c r="G21"/>
  <c r="K20"/>
  <c r="G20"/>
  <c r="K19"/>
  <c r="G19"/>
  <c r="K17"/>
  <c r="J17"/>
  <c r="I17"/>
  <c r="H17"/>
  <c r="F17"/>
  <c r="E17"/>
  <c r="D17"/>
  <c r="C17"/>
  <c r="G17" s="1"/>
  <c r="K16"/>
  <c r="G16"/>
  <c r="G13" s="1"/>
  <c r="K15"/>
  <c r="J15"/>
  <c r="G15"/>
  <c r="G14"/>
  <c r="K13"/>
  <c r="J13"/>
  <c r="I13"/>
  <c r="H13"/>
  <c r="F13"/>
  <c r="E13"/>
  <c r="D13"/>
  <c r="C13"/>
  <c r="K12"/>
  <c r="J12"/>
  <c r="J31" s="1"/>
  <c r="G12"/>
  <c r="K11"/>
  <c r="G11"/>
  <c r="G10"/>
  <c r="K9"/>
  <c r="J9"/>
  <c r="I9"/>
  <c r="H9"/>
  <c r="G9"/>
  <c r="F9"/>
  <c r="F29" s="1"/>
  <c r="F41" s="1"/>
  <c r="E9"/>
  <c r="E29" s="1"/>
  <c r="E41" s="1"/>
  <c r="D9"/>
  <c r="D29" s="1"/>
  <c r="D41" s="1"/>
  <c r="C9"/>
  <c r="C29" s="1"/>
  <c r="C41" s="1"/>
  <c r="H8"/>
  <c r="H31" s="1"/>
  <c r="G8"/>
  <c r="G31" s="1"/>
  <c r="I7"/>
  <c r="H7"/>
  <c r="K7" s="1"/>
  <c r="G7"/>
  <c r="K6"/>
  <c r="J6"/>
  <c r="J29" s="1"/>
  <c r="J41" s="1"/>
  <c r="I6"/>
  <c r="I29" s="1"/>
  <c r="I41" s="1"/>
  <c r="H6"/>
  <c r="H29" s="1"/>
  <c r="H41" s="1"/>
  <c r="G6"/>
  <c r="G29" l="1"/>
  <c r="G41" s="1"/>
  <c r="K29"/>
  <c r="K8"/>
  <c r="K31" s="1"/>
  <c r="K36"/>
  <c r="K40" s="1"/>
  <c r="K41" l="1"/>
</calcChain>
</file>

<file path=xl/sharedStrings.xml><?xml version="1.0" encoding="utf-8"?>
<sst xmlns="http://schemas.openxmlformats.org/spreadsheetml/2006/main" count="72" uniqueCount="61">
  <si>
    <t>Pohledávky ke dni 31. 12. 2013 (v tis. Kč)</t>
  </si>
  <si>
    <t>tabulka č. 16</t>
  </si>
  <si>
    <t>Druh pohledávky</t>
  </si>
  <si>
    <t>Stav k                                            31.12. 2013</t>
  </si>
  <si>
    <t>Z toho po lhůtě splatnosti</t>
  </si>
  <si>
    <t>Stav k                                            31.12. 2012</t>
  </si>
  <si>
    <t>Rozdíl  2013/2012</t>
  </si>
  <si>
    <t>Stav k                                            31.12. 2011</t>
  </si>
  <si>
    <t>Opravné položky k pohledávkám</t>
  </si>
  <si>
    <t>Rozdíl  2012/2011</t>
  </si>
  <si>
    <t>A.</t>
  </si>
  <si>
    <t>Samostatná působnost</t>
  </si>
  <si>
    <t>1.</t>
  </si>
  <si>
    <t>Nezaplacené faktury odběratelů</t>
  </si>
  <si>
    <t>2.</t>
  </si>
  <si>
    <t xml:space="preserve">Poskytnuté zálohy dodavatelům </t>
  </si>
  <si>
    <t>3.</t>
  </si>
  <si>
    <t>Prodej majetku obce</t>
  </si>
  <si>
    <t>4.</t>
  </si>
  <si>
    <t>Nájemné z DBF vč. služeb bez sankcí celkem</t>
  </si>
  <si>
    <t>z toho</t>
  </si>
  <si>
    <t xml:space="preserve"> - dlužné nájemné z pronájmu bytů</t>
  </si>
  <si>
    <t xml:space="preserve"> - dlužné nájemné z pronájmu NP</t>
  </si>
  <si>
    <t>5.</t>
  </si>
  <si>
    <t>Poplatky z prodlení, úroky z prodlení, smluvní pokuty z DBF celkem</t>
  </si>
  <si>
    <t xml:space="preserve"> - poplatky z prodlení  - BYTY</t>
  </si>
  <si>
    <t xml:space="preserve"> - úroky z prodlení a smluvní pokuty - NP</t>
  </si>
  <si>
    <t>6.</t>
  </si>
  <si>
    <t>Nájemné z pozemků vč. úroků z prodlení a smluvních                                pokut celkem</t>
  </si>
  <si>
    <t xml:space="preserve"> - dlužné nájemné z pronájmu pozemků</t>
  </si>
  <si>
    <t xml:space="preserve"> - úroky z prodlení, smluvní pokuty</t>
  </si>
  <si>
    <t>7.</t>
  </si>
  <si>
    <t xml:space="preserve">Ostatní smluvní pokuty </t>
  </si>
  <si>
    <t>8.</t>
  </si>
  <si>
    <t xml:space="preserve">Náklady nalézacího a exekučního řízení </t>
  </si>
  <si>
    <t>9.</t>
  </si>
  <si>
    <t xml:space="preserve">Manka a škody </t>
  </si>
  <si>
    <t>10.</t>
  </si>
  <si>
    <t>Jiné pohledávky (OZV-MŠ,ZŠ,ŠD, pohřebné, škody, SVJ, FO, ostatní)</t>
  </si>
  <si>
    <t>11.</t>
  </si>
  <si>
    <t>Úkony pečovatelské služby</t>
  </si>
  <si>
    <t>12.</t>
  </si>
  <si>
    <t xml:space="preserve">Náklady příštích období  </t>
  </si>
  <si>
    <t>13.</t>
  </si>
  <si>
    <t xml:space="preserve">Příjmy příštích období    </t>
  </si>
  <si>
    <t>14.</t>
  </si>
  <si>
    <t xml:space="preserve">Dohadné účty aktivní     </t>
  </si>
  <si>
    <t>Samostatná působnost celkem</t>
  </si>
  <si>
    <t xml:space="preserve"> - Hlavní činnost celkem</t>
  </si>
  <si>
    <t xml:space="preserve"> - Domovní a bytový fond celkem</t>
  </si>
  <si>
    <t>B.</t>
  </si>
  <si>
    <t xml:space="preserve">Přenesená působnost </t>
  </si>
  <si>
    <t>Místní poplatek ze psů</t>
  </si>
  <si>
    <t xml:space="preserve">Místní poplatek za užívání veřejného prostranství </t>
  </si>
  <si>
    <t>Zrušené místní poplatky  (MP z VHP, MP z alkohol. a tabák.výrobky, MP ze vstupného)</t>
  </si>
  <si>
    <t>Odvod části výtěžku z provozovaných VHP</t>
  </si>
  <si>
    <t>Pokuty (OSŘP, OFR vč. nákladů řízení a exekučních nákladů řízení)</t>
  </si>
  <si>
    <t>Příspěvek na výživu</t>
  </si>
  <si>
    <t>Přenesená působnost celkem</t>
  </si>
  <si>
    <t>POHLEDÁVKY CELKEM</t>
  </si>
  <si>
    <t>,</t>
  </si>
</sst>
</file>

<file path=xl/styles.xml><?xml version="1.0" encoding="utf-8"?>
<styleSheet xmlns="http://schemas.openxmlformats.org/spreadsheetml/2006/main">
  <fonts count="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u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2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9" borderId="0" applyNumberFormat="0" applyBorder="0" applyAlignment="0" applyProtection="0"/>
    <xf numFmtId="0" fontId="21" fillId="26" borderId="15" applyNumberFormat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27" borderId="19" applyNumberFormat="0" applyAlignment="0" applyProtection="0"/>
    <xf numFmtId="0" fontId="28" fillId="13" borderId="15" applyNumberFormat="0" applyAlignment="0" applyProtection="0"/>
    <xf numFmtId="0" fontId="29" fillId="0" borderId="20" applyNumberFormat="0" applyFill="0" applyAlignment="0" applyProtection="0"/>
    <xf numFmtId="0" fontId="30" fillId="28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8" fillId="29" borderId="21" applyNumberFormat="0" applyFont="0" applyAlignment="0" applyProtection="0"/>
    <xf numFmtId="0" fontId="32" fillId="26" borderId="22" applyNumberFormat="0" applyAlignment="0" applyProtection="0"/>
    <xf numFmtId="9" fontId="3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5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5" fillId="0" borderId="0" xfId="1" applyNumberFormat="1" applyFont="1"/>
    <xf numFmtId="4" fontId="2" fillId="0" borderId="0" xfId="1" applyNumberFormat="1"/>
    <xf numFmtId="4" fontId="2" fillId="0" borderId="0" xfId="1" applyNumberFormat="1" applyFill="1"/>
    <xf numFmtId="0" fontId="2" fillId="0" borderId="0" xfId="1"/>
    <xf numFmtId="4" fontId="2" fillId="0" borderId="0" xfId="1" applyNumberFormat="1" applyFill="1" applyBorder="1"/>
    <xf numFmtId="0" fontId="2" fillId="0" borderId="0" xfId="1" applyFill="1" applyBorder="1"/>
    <xf numFmtId="0" fontId="2" fillId="0" borderId="0" xfId="1" applyAlignment="1">
      <alignment horizontal="center"/>
    </xf>
    <xf numFmtId="0" fontId="6" fillId="0" borderId="0" xfId="1" applyFont="1"/>
    <xf numFmtId="4" fontId="6" fillId="0" borderId="0" xfId="1" applyNumberFormat="1" applyFont="1"/>
    <xf numFmtId="4" fontId="7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6" fillId="0" borderId="0" xfId="1" applyNumberFormat="1" applyFont="1" applyFill="1"/>
    <xf numFmtId="0" fontId="1" fillId="0" borderId="0" xfId="1" applyFont="1"/>
    <xf numFmtId="4" fontId="1" fillId="0" borderId="0" xfId="1" applyNumberFormat="1" applyFont="1" applyFill="1" applyBorder="1"/>
    <xf numFmtId="0" fontId="1" fillId="0" borderId="0" xfId="1" applyFont="1" applyFill="1" applyBorder="1"/>
    <xf numFmtId="0" fontId="9" fillId="0" borderId="2" xfId="1" applyFont="1" applyBorder="1" applyAlignment="1">
      <alignment horizontal="center"/>
    </xf>
    <xf numFmtId="0" fontId="10" fillId="0" borderId="3" xfId="1" applyFont="1" applyBorder="1" applyAlignment="1">
      <alignment vertical="center"/>
    </xf>
    <xf numFmtId="4" fontId="10" fillId="0" borderId="3" xfId="1" applyNumberFormat="1" applyFont="1" applyBorder="1" applyAlignment="1">
      <alignment horizontal="center" vertical="center" wrapText="1"/>
    </xf>
    <xf numFmtId="4" fontId="10" fillId="0" borderId="4" xfId="1" applyNumberFormat="1" applyFont="1" applyBorder="1" applyAlignment="1">
      <alignment horizontal="center" vertical="center" wrapText="1"/>
    </xf>
    <xf numFmtId="4" fontId="11" fillId="0" borderId="5" xfId="1" applyNumberFormat="1" applyFont="1" applyBorder="1" applyAlignment="1">
      <alignment horizontal="center" vertical="center" wrapText="1"/>
    </xf>
    <xf numFmtId="4" fontId="11" fillId="0" borderId="3" xfId="1" applyNumberFormat="1" applyFont="1" applyBorder="1" applyAlignment="1">
      <alignment horizontal="center" vertical="center" wrapText="1"/>
    </xf>
    <xf numFmtId="4" fontId="11" fillId="0" borderId="4" xfId="1" applyNumberFormat="1" applyFont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/>
    </xf>
    <xf numFmtId="0" fontId="10" fillId="0" borderId="7" xfId="1" applyFont="1" applyBorder="1" applyAlignment="1">
      <alignment vertical="center"/>
    </xf>
    <xf numFmtId="4" fontId="10" fillId="0" borderId="7" xfId="1" applyNumberFormat="1" applyFont="1" applyBorder="1" applyAlignment="1">
      <alignment horizontal="center" vertical="center" wrapText="1"/>
    </xf>
    <xf numFmtId="4" fontId="10" fillId="0" borderId="8" xfId="1" applyNumberFormat="1" applyFont="1" applyBorder="1" applyAlignment="1">
      <alignment horizontal="center" vertical="center" wrapText="1"/>
    </xf>
    <xf numFmtId="4" fontId="11" fillId="0" borderId="9" xfId="1" applyNumberFormat="1" applyFont="1" applyBorder="1" applyAlignment="1">
      <alignment horizontal="center" vertical="center" wrapText="1"/>
    </xf>
    <xf numFmtId="4" fontId="11" fillId="0" borderId="7" xfId="1" applyNumberFormat="1" applyFont="1" applyBorder="1" applyAlignment="1">
      <alignment horizontal="center" vertical="center" wrapText="1"/>
    </xf>
    <xf numFmtId="4" fontId="11" fillId="0" borderId="8" xfId="1" applyNumberFormat="1" applyFont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vertical="center"/>
    </xf>
    <xf numFmtId="4" fontId="10" fillId="2" borderId="7" xfId="1" applyNumberFormat="1" applyFont="1" applyFill="1" applyBorder="1" applyAlignment="1">
      <alignment vertical="center"/>
    </xf>
    <xf numFmtId="4" fontId="10" fillId="2" borderId="8" xfId="1" applyNumberFormat="1" applyFont="1" applyFill="1" applyBorder="1" applyAlignment="1">
      <alignment vertical="center"/>
    </xf>
    <xf numFmtId="4" fontId="12" fillId="2" borderId="9" xfId="1" applyNumberFormat="1" applyFont="1" applyFill="1" applyBorder="1" applyAlignment="1">
      <alignment vertical="center"/>
    </xf>
    <xf numFmtId="4" fontId="12" fillId="2" borderId="7" xfId="1" applyNumberFormat="1" applyFont="1" applyFill="1" applyBorder="1" applyAlignment="1">
      <alignment vertical="center"/>
    </xf>
    <xf numFmtId="4" fontId="11" fillId="2" borderId="7" xfId="1" applyNumberFormat="1" applyFont="1" applyFill="1" applyBorder="1" applyAlignment="1">
      <alignment horizontal="center" vertical="center" wrapText="1"/>
    </xf>
    <xf numFmtId="4" fontId="11" fillId="2" borderId="8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/>
    </xf>
    <xf numFmtId="1" fontId="9" fillId="0" borderId="7" xfId="1" applyNumberFormat="1" applyFont="1" applyFill="1" applyBorder="1"/>
    <xf numFmtId="3" fontId="9" fillId="0" borderId="7" xfId="1" applyNumberFormat="1" applyFont="1" applyFill="1" applyBorder="1" applyAlignment="1">
      <alignment horizontal="right"/>
    </xf>
    <xf numFmtId="3" fontId="9" fillId="0" borderId="8" xfId="1" applyNumberFormat="1" applyFont="1" applyFill="1" applyBorder="1" applyAlignment="1">
      <alignment horizontal="right"/>
    </xf>
    <xf numFmtId="4" fontId="11" fillId="0" borderId="9" xfId="1" applyNumberFormat="1" applyFont="1" applyFill="1" applyBorder="1" applyAlignment="1">
      <alignment horizontal="right"/>
    </xf>
    <xf numFmtId="4" fontId="11" fillId="0" borderId="7" xfId="1" applyNumberFormat="1" applyFont="1" applyFill="1" applyBorder="1" applyAlignment="1">
      <alignment horizontal="right"/>
    </xf>
    <xf numFmtId="4" fontId="11" fillId="0" borderId="8" xfId="1" applyNumberFormat="1" applyFont="1" applyFill="1" applyBorder="1" applyAlignment="1">
      <alignment horizontal="right"/>
    </xf>
    <xf numFmtId="4" fontId="11" fillId="0" borderId="0" xfId="1" applyNumberFormat="1" applyFont="1" applyFill="1" applyBorder="1" applyAlignment="1">
      <alignment horizontal="right"/>
    </xf>
    <xf numFmtId="3" fontId="9" fillId="0" borderId="7" xfId="1" applyNumberFormat="1" applyFont="1" applyFill="1" applyBorder="1"/>
    <xf numFmtId="1" fontId="13" fillId="0" borderId="7" xfId="1" applyNumberFormat="1" applyFont="1" applyFill="1" applyBorder="1"/>
    <xf numFmtId="0" fontId="9" fillId="0" borderId="6" xfId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wrapText="1"/>
    </xf>
    <xf numFmtId="3" fontId="9" fillId="0" borderId="8" xfId="1" applyNumberFormat="1" applyFont="1" applyFill="1" applyBorder="1"/>
    <xf numFmtId="3" fontId="9" fillId="0" borderId="9" xfId="1" applyNumberFormat="1" applyFont="1" applyFill="1" applyBorder="1"/>
    <xf numFmtId="4" fontId="11" fillId="0" borderId="0" xfId="1" applyNumberFormat="1" applyFont="1" applyFill="1" applyBorder="1"/>
    <xf numFmtId="4" fontId="11" fillId="0" borderId="9" xfId="1" applyNumberFormat="1" applyFont="1" applyFill="1" applyBorder="1"/>
    <xf numFmtId="4" fontId="11" fillId="0" borderId="7" xfId="1" applyNumberFormat="1" applyFont="1" applyFill="1" applyBorder="1"/>
    <xf numFmtId="4" fontId="11" fillId="0" borderId="8" xfId="1" applyNumberFormat="1" applyFont="1" applyFill="1" applyBorder="1"/>
    <xf numFmtId="4" fontId="11" fillId="3" borderId="7" xfId="1" applyNumberFormat="1" applyFont="1" applyFill="1" applyBorder="1" applyAlignment="1">
      <alignment horizontal="right"/>
    </xf>
    <xf numFmtId="4" fontId="11" fillId="3" borderId="8" xfId="1" applyNumberFormat="1" applyFont="1" applyFill="1" applyBorder="1" applyAlignment="1">
      <alignment horizontal="right"/>
    </xf>
    <xf numFmtId="4" fontId="14" fillId="0" borderId="0" xfId="1" applyNumberFormat="1" applyFont="1"/>
    <xf numFmtId="4" fontId="14" fillId="0" borderId="0" xfId="1" applyNumberFormat="1" applyFont="1" applyFill="1" applyBorder="1"/>
    <xf numFmtId="0" fontId="15" fillId="2" borderId="6" xfId="1" applyFont="1" applyFill="1" applyBorder="1" applyAlignment="1">
      <alignment horizontal="center"/>
    </xf>
    <xf numFmtId="0" fontId="10" fillId="2" borderId="7" xfId="1" applyFont="1" applyFill="1" applyBorder="1" applyAlignment="1"/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4" fontId="12" fillId="2" borderId="9" xfId="1" applyNumberFormat="1" applyFont="1" applyFill="1" applyBorder="1" applyAlignment="1">
      <alignment horizontal="right"/>
    </xf>
    <xf numFmtId="4" fontId="12" fillId="2" borderId="7" xfId="1" applyNumberFormat="1" applyFont="1" applyFill="1" applyBorder="1" applyAlignment="1">
      <alignment horizontal="right"/>
    </xf>
    <xf numFmtId="4" fontId="12" fillId="2" borderId="8" xfId="1" applyNumberFormat="1" applyFont="1" applyFill="1" applyBorder="1" applyAlignment="1">
      <alignment horizontal="right"/>
    </xf>
    <xf numFmtId="4" fontId="12" fillId="0" borderId="0" xfId="1" applyNumberFormat="1" applyFont="1" applyFill="1" applyBorder="1" applyAlignment="1">
      <alignment horizontal="right"/>
    </xf>
    <xf numFmtId="3" fontId="1" fillId="0" borderId="0" xfId="1" applyNumberFormat="1" applyFont="1" applyAlignment="1"/>
    <xf numFmtId="4" fontId="1" fillId="0" borderId="0" xfId="1" applyNumberFormat="1" applyFont="1" applyFill="1" applyBorder="1" applyAlignment="1"/>
    <xf numFmtId="0" fontId="1" fillId="0" borderId="0" xfId="1" applyFont="1" applyFill="1" applyBorder="1" applyAlignment="1"/>
    <xf numFmtId="0" fontId="1" fillId="0" borderId="0" xfId="1" applyFont="1" applyAlignment="1"/>
    <xf numFmtId="0" fontId="9" fillId="3" borderId="6" xfId="1" applyFont="1" applyFill="1" applyBorder="1" applyAlignment="1">
      <alignment horizontal="center"/>
    </xf>
    <xf numFmtId="0" fontId="13" fillId="3" borderId="7" xfId="1" applyFont="1" applyFill="1" applyBorder="1"/>
    <xf numFmtId="3" fontId="9" fillId="3" borderId="7" xfId="1" applyNumberFormat="1" applyFont="1" applyFill="1" applyBorder="1"/>
    <xf numFmtId="3" fontId="9" fillId="3" borderId="8" xfId="1" applyNumberFormat="1" applyFont="1" applyFill="1" applyBorder="1" applyAlignment="1">
      <alignment horizontal="right"/>
    </xf>
    <xf numFmtId="4" fontId="11" fillId="3" borderId="9" xfId="1" applyNumberFormat="1" applyFont="1" applyFill="1" applyBorder="1" applyAlignment="1">
      <alignment horizontal="right"/>
    </xf>
    <xf numFmtId="0" fontId="1" fillId="3" borderId="0" xfId="1" applyFont="1" applyFill="1"/>
    <xf numFmtId="0" fontId="15" fillId="3" borderId="7" xfId="1" applyFont="1" applyFill="1" applyBorder="1"/>
    <xf numFmtId="3" fontId="9" fillId="3" borderId="7" xfId="1" applyNumberFormat="1" applyFont="1" applyFill="1" applyBorder="1" applyAlignment="1">
      <alignment horizontal="right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vertical="center"/>
    </xf>
    <xf numFmtId="3" fontId="10" fillId="4" borderId="7" xfId="1" applyNumberFormat="1" applyFont="1" applyFill="1" applyBorder="1" applyAlignment="1">
      <alignment vertical="center"/>
    </xf>
    <xf numFmtId="3" fontId="9" fillId="4" borderId="8" xfId="1" applyNumberFormat="1" applyFont="1" applyFill="1" applyBorder="1" applyAlignment="1">
      <alignment horizontal="right" vertical="center"/>
    </xf>
    <xf numFmtId="4" fontId="12" fillId="5" borderId="9" xfId="1" applyNumberFormat="1" applyFont="1" applyFill="1" applyBorder="1" applyAlignment="1">
      <alignment horizontal="right" vertical="center"/>
    </xf>
    <xf numFmtId="4" fontId="12" fillId="6" borderId="7" xfId="1" applyNumberFormat="1" applyFont="1" applyFill="1" applyBorder="1" applyAlignment="1">
      <alignment horizontal="right" vertical="center"/>
    </xf>
    <xf numFmtId="4" fontId="11" fillId="5" borderId="7" xfId="1" applyNumberFormat="1" applyFont="1" applyFill="1" applyBorder="1" applyAlignment="1">
      <alignment horizontal="right" vertical="center" wrapText="1"/>
    </xf>
    <xf numFmtId="4" fontId="11" fillId="6" borderId="8" xfId="1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 vertical="center"/>
    </xf>
    <xf numFmtId="3" fontId="9" fillId="0" borderId="7" xfId="1" applyNumberFormat="1" applyFont="1" applyFill="1" applyBorder="1" applyAlignment="1">
      <alignment wrapText="1"/>
    </xf>
    <xf numFmtId="4" fontId="11" fillId="0" borderId="9" xfId="1" applyNumberFormat="1" applyFont="1" applyFill="1" applyBorder="1" applyAlignment="1">
      <alignment horizontal="right" wrapText="1"/>
    </xf>
    <xf numFmtId="4" fontId="11" fillId="0" borderId="7" xfId="1" applyNumberFormat="1" applyFont="1" applyFill="1" applyBorder="1" applyAlignment="1">
      <alignment horizontal="right" wrapText="1"/>
    </xf>
    <xf numFmtId="3" fontId="1" fillId="0" borderId="0" xfId="1" applyNumberFormat="1" applyFont="1" applyFill="1"/>
    <xf numFmtId="1" fontId="15" fillId="0" borderId="7" xfId="1" applyNumberFormat="1" applyFont="1" applyFill="1" applyBorder="1"/>
    <xf numFmtId="0" fontId="1" fillId="0" borderId="0" xfId="1" applyFont="1" applyFill="1"/>
    <xf numFmtId="0" fontId="15" fillId="4" borderId="6" xfId="1" applyFont="1" applyFill="1" applyBorder="1" applyAlignment="1">
      <alignment horizontal="center"/>
    </xf>
    <xf numFmtId="0" fontId="10" fillId="4" borderId="7" xfId="1" applyFont="1" applyFill="1" applyBorder="1" applyAlignment="1"/>
    <xf numFmtId="3" fontId="10" fillId="4" borderId="7" xfId="1" applyNumberFormat="1" applyFont="1" applyFill="1" applyBorder="1" applyAlignment="1">
      <alignment horizontal="right"/>
    </xf>
    <xf numFmtId="3" fontId="10" fillId="4" borderId="8" xfId="1" applyNumberFormat="1" applyFont="1" applyFill="1" applyBorder="1" applyAlignment="1">
      <alignment horizontal="right"/>
    </xf>
    <xf numFmtId="4" fontId="12" fillId="6" borderId="9" xfId="1" applyNumberFormat="1" applyFont="1" applyFill="1" applyBorder="1" applyAlignment="1">
      <alignment horizontal="right"/>
    </xf>
    <xf numFmtId="4" fontId="12" fillId="6" borderId="7" xfId="1" applyNumberFormat="1" applyFont="1" applyFill="1" applyBorder="1" applyAlignment="1">
      <alignment horizontal="right"/>
    </xf>
    <xf numFmtId="4" fontId="12" fillId="6" borderId="8" xfId="1" applyNumberFormat="1" applyFont="1" applyFill="1" applyBorder="1" applyAlignment="1">
      <alignment horizontal="right"/>
    </xf>
    <xf numFmtId="3" fontId="1" fillId="0" borderId="0" xfId="1" applyNumberFormat="1" applyFont="1" applyFill="1" applyAlignment="1"/>
    <xf numFmtId="0" fontId="15" fillId="7" borderId="10" xfId="1" applyFont="1" applyFill="1" applyBorder="1" applyAlignment="1">
      <alignment horizontal="center"/>
    </xf>
    <xf numFmtId="1" fontId="10" fillId="7" borderId="11" xfId="1" applyNumberFormat="1" applyFont="1" applyFill="1" applyBorder="1"/>
    <xf numFmtId="3" fontId="10" fillId="7" borderId="11" xfId="1" applyNumberFormat="1" applyFont="1" applyFill="1" applyBorder="1" applyAlignment="1">
      <alignment horizontal="right"/>
    </xf>
    <xf numFmtId="3" fontId="10" fillId="7" borderId="12" xfId="1" applyNumberFormat="1" applyFont="1" applyFill="1" applyBorder="1" applyAlignment="1">
      <alignment horizontal="right"/>
    </xf>
    <xf numFmtId="4" fontId="12" fillId="7" borderId="13" xfId="1" applyNumberFormat="1" applyFont="1" applyFill="1" applyBorder="1" applyAlignment="1">
      <alignment horizontal="right"/>
    </xf>
    <xf numFmtId="4" fontId="12" fillId="7" borderId="11" xfId="1" applyNumberFormat="1" applyFont="1" applyFill="1" applyBorder="1" applyAlignment="1">
      <alignment horizontal="right"/>
    </xf>
    <xf numFmtId="4" fontId="12" fillId="7" borderId="12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1" fontId="10" fillId="0" borderId="14" xfId="1" applyNumberFormat="1" applyFont="1" applyFill="1" applyBorder="1"/>
    <xf numFmtId="4" fontId="10" fillId="0" borderId="14" xfId="1" applyNumberFormat="1" applyFont="1" applyFill="1" applyBorder="1"/>
    <xf numFmtId="4" fontId="12" fillId="0" borderId="14" xfId="1" applyNumberFormat="1" applyFont="1" applyFill="1" applyBorder="1" applyAlignment="1">
      <alignment horizontal="right"/>
    </xf>
    <xf numFmtId="4" fontId="16" fillId="0" borderId="14" xfId="1" applyNumberFormat="1" applyFont="1" applyFill="1" applyBorder="1" applyAlignment="1">
      <alignment horizontal="right"/>
    </xf>
    <xf numFmtId="1" fontId="10" fillId="0" borderId="0" xfId="1" applyNumberFormat="1" applyFont="1" applyFill="1" applyBorder="1"/>
    <xf numFmtId="4" fontId="10" fillId="0" borderId="0" xfId="1" applyNumberFormat="1" applyFont="1" applyFill="1" applyBorder="1"/>
    <xf numFmtId="4" fontId="16" fillId="0" borderId="0" xfId="1" applyNumberFormat="1" applyFont="1" applyFill="1" applyBorder="1" applyAlignment="1">
      <alignment horizontal="right"/>
    </xf>
    <xf numFmtId="49" fontId="10" fillId="0" borderId="0" xfId="1" applyNumberFormat="1" applyFont="1" applyFill="1" applyBorder="1"/>
    <xf numFmtId="0" fontId="9" fillId="0" borderId="0" xfId="1" applyFont="1"/>
    <xf numFmtId="4" fontId="15" fillId="0" borderId="0" xfId="1" applyNumberFormat="1" applyFont="1" applyFill="1" applyBorder="1"/>
    <xf numFmtId="4" fontId="6" fillId="0" borderId="0" xfId="1" applyNumberFormat="1" applyFont="1" applyFill="1" applyBorder="1"/>
    <xf numFmtId="4" fontId="1" fillId="0" borderId="0" xfId="1" applyNumberFormat="1" applyFont="1" applyBorder="1"/>
    <xf numFmtId="49" fontId="15" fillId="0" borderId="0" xfId="1" applyNumberFormat="1" applyFont="1" applyFill="1" applyBorder="1"/>
    <xf numFmtId="4" fontId="9" fillId="0" borderId="0" xfId="1" applyNumberFormat="1" applyFont="1"/>
    <xf numFmtId="4" fontId="1" fillId="0" borderId="0" xfId="1" applyNumberFormat="1" applyFont="1"/>
    <xf numFmtId="1" fontId="15" fillId="0" borderId="0" xfId="1" applyNumberFormat="1" applyFont="1" applyFill="1" applyBorder="1"/>
    <xf numFmtId="4" fontId="15" fillId="0" borderId="0" xfId="1" applyNumberFormat="1" applyFont="1"/>
    <xf numFmtId="4" fontId="1" fillId="0" borderId="0" xfId="1" applyNumberFormat="1" applyFont="1" applyFill="1"/>
    <xf numFmtId="0" fontId="15" fillId="0" borderId="0" xfId="1" applyFont="1"/>
    <xf numFmtId="0" fontId="9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/>
    <xf numFmtId="4" fontId="17" fillId="0" borderId="0" xfId="1" applyNumberFormat="1" applyFont="1"/>
    <xf numFmtId="0" fontId="1" fillId="0" borderId="0" xfId="1" applyFont="1" applyAlignment="1">
      <alignment horizontal="center"/>
    </xf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4" xfId="40"/>
    <cellStyle name="Normální 5" xfId="41"/>
    <cellStyle name="Normální 6" xfId="1"/>
    <cellStyle name="Note" xfId="42"/>
    <cellStyle name="Output" xfId="43"/>
    <cellStyle name="Procenta 2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workbookViewId="0">
      <selection activeCell="N10" sqref="N10"/>
    </sheetView>
  </sheetViews>
  <sheetFormatPr defaultRowHeight="15"/>
  <cols>
    <col min="1" max="1" width="6.5703125" style="140" customWidth="1"/>
    <col min="2" max="2" width="51.28515625" style="15" customWidth="1"/>
    <col min="3" max="3" width="13.42578125" style="131" customWidth="1"/>
    <col min="4" max="4" width="14.5703125" style="131" customWidth="1"/>
    <col min="5" max="5" width="13.42578125" style="131" customWidth="1"/>
    <col min="6" max="6" width="14.5703125" style="131" customWidth="1"/>
    <col min="7" max="7" width="13.42578125" style="131" customWidth="1"/>
    <col min="8" max="11" width="15.28515625" style="131" hidden="1" customWidth="1"/>
    <col min="12" max="12" width="10.7109375" style="134" customWidth="1"/>
    <col min="13" max="13" width="12.140625" style="15" bestFit="1" customWidth="1"/>
    <col min="14" max="14" width="14.5703125" style="16" customWidth="1"/>
    <col min="15" max="15" width="14" style="16" customWidth="1"/>
    <col min="16" max="16" width="15" style="16" customWidth="1"/>
    <col min="17" max="17" width="13.7109375" style="16" customWidth="1"/>
    <col min="18" max="18" width="22.42578125" style="16" customWidth="1"/>
    <col min="19" max="19" width="9.140625" style="17"/>
    <col min="20" max="256" width="9.140625" style="15"/>
    <col min="257" max="257" width="6.5703125" style="15" customWidth="1"/>
    <col min="258" max="258" width="51.28515625" style="15" customWidth="1"/>
    <col min="259" max="259" width="13.42578125" style="15" customWidth="1"/>
    <col min="260" max="260" width="14.5703125" style="15" customWidth="1"/>
    <col min="261" max="261" width="13.42578125" style="15" customWidth="1"/>
    <col min="262" max="262" width="14.5703125" style="15" customWidth="1"/>
    <col min="263" max="263" width="13.42578125" style="15" customWidth="1"/>
    <col min="264" max="267" width="0" style="15" hidden="1" customWidth="1"/>
    <col min="268" max="268" width="10.7109375" style="15" customWidth="1"/>
    <col min="269" max="269" width="12.140625" style="15" bestFit="1" customWidth="1"/>
    <col min="270" max="270" width="14.5703125" style="15" customWidth="1"/>
    <col min="271" max="271" width="14" style="15" customWidth="1"/>
    <col min="272" max="272" width="15" style="15" customWidth="1"/>
    <col min="273" max="273" width="13.7109375" style="15" customWidth="1"/>
    <col min="274" max="274" width="22.42578125" style="15" customWidth="1"/>
    <col min="275" max="512" width="9.140625" style="15"/>
    <col min="513" max="513" width="6.5703125" style="15" customWidth="1"/>
    <col min="514" max="514" width="51.28515625" style="15" customWidth="1"/>
    <col min="515" max="515" width="13.42578125" style="15" customWidth="1"/>
    <col min="516" max="516" width="14.5703125" style="15" customWidth="1"/>
    <col min="517" max="517" width="13.42578125" style="15" customWidth="1"/>
    <col min="518" max="518" width="14.5703125" style="15" customWidth="1"/>
    <col min="519" max="519" width="13.42578125" style="15" customWidth="1"/>
    <col min="520" max="523" width="0" style="15" hidden="1" customWidth="1"/>
    <col min="524" max="524" width="10.7109375" style="15" customWidth="1"/>
    <col min="525" max="525" width="12.140625" style="15" bestFit="1" customWidth="1"/>
    <col min="526" max="526" width="14.5703125" style="15" customWidth="1"/>
    <col min="527" max="527" width="14" style="15" customWidth="1"/>
    <col min="528" max="528" width="15" style="15" customWidth="1"/>
    <col min="529" max="529" width="13.7109375" style="15" customWidth="1"/>
    <col min="530" max="530" width="22.42578125" style="15" customWidth="1"/>
    <col min="531" max="768" width="9.140625" style="15"/>
    <col min="769" max="769" width="6.5703125" style="15" customWidth="1"/>
    <col min="770" max="770" width="51.28515625" style="15" customWidth="1"/>
    <col min="771" max="771" width="13.42578125" style="15" customWidth="1"/>
    <col min="772" max="772" width="14.5703125" style="15" customWidth="1"/>
    <col min="773" max="773" width="13.42578125" style="15" customWidth="1"/>
    <col min="774" max="774" width="14.5703125" style="15" customWidth="1"/>
    <col min="775" max="775" width="13.42578125" style="15" customWidth="1"/>
    <col min="776" max="779" width="0" style="15" hidden="1" customWidth="1"/>
    <col min="780" max="780" width="10.7109375" style="15" customWidth="1"/>
    <col min="781" max="781" width="12.140625" style="15" bestFit="1" customWidth="1"/>
    <col min="782" max="782" width="14.5703125" style="15" customWidth="1"/>
    <col min="783" max="783" width="14" style="15" customWidth="1"/>
    <col min="784" max="784" width="15" style="15" customWidth="1"/>
    <col min="785" max="785" width="13.7109375" style="15" customWidth="1"/>
    <col min="786" max="786" width="22.42578125" style="15" customWidth="1"/>
    <col min="787" max="1024" width="9.140625" style="15"/>
    <col min="1025" max="1025" width="6.5703125" style="15" customWidth="1"/>
    <col min="1026" max="1026" width="51.28515625" style="15" customWidth="1"/>
    <col min="1027" max="1027" width="13.42578125" style="15" customWidth="1"/>
    <col min="1028" max="1028" width="14.5703125" style="15" customWidth="1"/>
    <col min="1029" max="1029" width="13.42578125" style="15" customWidth="1"/>
    <col min="1030" max="1030" width="14.5703125" style="15" customWidth="1"/>
    <col min="1031" max="1031" width="13.42578125" style="15" customWidth="1"/>
    <col min="1032" max="1035" width="0" style="15" hidden="1" customWidth="1"/>
    <col min="1036" max="1036" width="10.7109375" style="15" customWidth="1"/>
    <col min="1037" max="1037" width="12.140625" style="15" bestFit="1" customWidth="1"/>
    <col min="1038" max="1038" width="14.5703125" style="15" customWidth="1"/>
    <col min="1039" max="1039" width="14" style="15" customWidth="1"/>
    <col min="1040" max="1040" width="15" style="15" customWidth="1"/>
    <col min="1041" max="1041" width="13.7109375" style="15" customWidth="1"/>
    <col min="1042" max="1042" width="22.42578125" style="15" customWidth="1"/>
    <col min="1043" max="1280" width="9.140625" style="15"/>
    <col min="1281" max="1281" width="6.5703125" style="15" customWidth="1"/>
    <col min="1282" max="1282" width="51.28515625" style="15" customWidth="1"/>
    <col min="1283" max="1283" width="13.42578125" style="15" customWidth="1"/>
    <col min="1284" max="1284" width="14.5703125" style="15" customWidth="1"/>
    <col min="1285" max="1285" width="13.42578125" style="15" customWidth="1"/>
    <col min="1286" max="1286" width="14.5703125" style="15" customWidth="1"/>
    <col min="1287" max="1287" width="13.42578125" style="15" customWidth="1"/>
    <col min="1288" max="1291" width="0" style="15" hidden="1" customWidth="1"/>
    <col min="1292" max="1292" width="10.7109375" style="15" customWidth="1"/>
    <col min="1293" max="1293" width="12.140625" style="15" bestFit="1" customWidth="1"/>
    <col min="1294" max="1294" width="14.5703125" style="15" customWidth="1"/>
    <col min="1295" max="1295" width="14" style="15" customWidth="1"/>
    <col min="1296" max="1296" width="15" style="15" customWidth="1"/>
    <col min="1297" max="1297" width="13.7109375" style="15" customWidth="1"/>
    <col min="1298" max="1298" width="22.42578125" style="15" customWidth="1"/>
    <col min="1299" max="1536" width="9.140625" style="15"/>
    <col min="1537" max="1537" width="6.5703125" style="15" customWidth="1"/>
    <col min="1538" max="1538" width="51.28515625" style="15" customWidth="1"/>
    <col min="1539" max="1539" width="13.42578125" style="15" customWidth="1"/>
    <col min="1540" max="1540" width="14.5703125" style="15" customWidth="1"/>
    <col min="1541" max="1541" width="13.42578125" style="15" customWidth="1"/>
    <col min="1542" max="1542" width="14.5703125" style="15" customWidth="1"/>
    <col min="1543" max="1543" width="13.42578125" style="15" customWidth="1"/>
    <col min="1544" max="1547" width="0" style="15" hidden="1" customWidth="1"/>
    <col min="1548" max="1548" width="10.7109375" style="15" customWidth="1"/>
    <col min="1549" max="1549" width="12.140625" style="15" bestFit="1" customWidth="1"/>
    <col min="1550" max="1550" width="14.5703125" style="15" customWidth="1"/>
    <col min="1551" max="1551" width="14" style="15" customWidth="1"/>
    <col min="1552" max="1552" width="15" style="15" customWidth="1"/>
    <col min="1553" max="1553" width="13.7109375" style="15" customWidth="1"/>
    <col min="1554" max="1554" width="22.42578125" style="15" customWidth="1"/>
    <col min="1555" max="1792" width="9.140625" style="15"/>
    <col min="1793" max="1793" width="6.5703125" style="15" customWidth="1"/>
    <col min="1794" max="1794" width="51.28515625" style="15" customWidth="1"/>
    <col min="1795" max="1795" width="13.42578125" style="15" customWidth="1"/>
    <col min="1796" max="1796" width="14.5703125" style="15" customWidth="1"/>
    <col min="1797" max="1797" width="13.42578125" style="15" customWidth="1"/>
    <col min="1798" max="1798" width="14.5703125" style="15" customWidth="1"/>
    <col min="1799" max="1799" width="13.42578125" style="15" customWidth="1"/>
    <col min="1800" max="1803" width="0" style="15" hidden="1" customWidth="1"/>
    <col min="1804" max="1804" width="10.7109375" style="15" customWidth="1"/>
    <col min="1805" max="1805" width="12.140625" style="15" bestFit="1" customWidth="1"/>
    <col min="1806" max="1806" width="14.5703125" style="15" customWidth="1"/>
    <col min="1807" max="1807" width="14" style="15" customWidth="1"/>
    <col min="1808" max="1808" width="15" style="15" customWidth="1"/>
    <col min="1809" max="1809" width="13.7109375" style="15" customWidth="1"/>
    <col min="1810" max="1810" width="22.42578125" style="15" customWidth="1"/>
    <col min="1811" max="2048" width="9.140625" style="15"/>
    <col min="2049" max="2049" width="6.5703125" style="15" customWidth="1"/>
    <col min="2050" max="2050" width="51.28515625" style="15" customWidth="1"/>
    <col min="2051" max="2051" width="13.42578125" style="15" customWidth="1"/>
    <col min="2052" max="2052" width="14.5703125" style="15" customWidth="1"/>
    <col min="2053" max="2053" width="13.42578125" style="15" customWidth="1"/>
    <col min="2054" max="2054" width="14.5703125" style="15" customWidth="1"/>
    <col min="2055" max="2055" width="13.42578125" style="15" customWidth="1"/>
    <col min="2056" max="2059" width="0" style="15" hidden="1" customWidth="1"/>
    <col min="2060" max="2060" width="10.7109375" style="15" customWidth="1"/>
    <col min="2061" max="2061" width="12.140625" style="15" bestFit="1" customWidth="1"/>
    <col min="2062" max="2062" width="14.5703125" style="15" customWidth="1"/>
    <col min="2063" max="2063" width="14" style="15" customWidth="1"/>
    <col min="2064" max="2064" width="15" style="15" customWidth="1"/>
    <col min="2065" max="2065" width="13.7109375" style="15" customWidth="1"/>
    <col min="2066" max="2066" width="22.42578125" style="15" customWidth="1"/>
    <col min="2067" max="2304" width="9.140625" style="15"/>
    <col min="2305" max="2305" width="6.5703125" style="15" customWidth="1"/>
    <col min="2306" max="2306" width="51.28515625" style="15" customWidth="1"/>
    <col min="2307" max="2307" width="13.42578125" style="15" customWidth="1"/>
    <col min="2308" max="2308" width="14.5703125" style="15" customWidth="1"/>
    <col min="2309" max="2309" width="13.42578125" style="15" customWidth="1"/>
    <col min="2310" max="2310" width="14.5703125" style="15" customWidth="1"/>
    <col min="2311" max="2311" width="13.42578125" style="15" customWidth="1"/>
    <col min="2312" max="2315" width="0" style="15" hidden="1" customWidth="1"/>
    <col min="2316" max="2316" width="10.7109375" style="15" customWidth="1"/>
    <col min="2317" max="2317" width="12.140625" style="15" bestFit="1" customWidth="1"/>
    <col min="2318" max="2318" width="14.5703125" style="15" customWidth="1"/>
    <col min="2319" max="2319" width="14" style="15" customWidth="1"/>
    <col min="2320" max="2320" width="15" style="15" customWidth="1"/>
    <col min="2321" max="2321" width="13.7109375" style="15" customWidth="1"/>
    <col min="2322" max="2322" width="22.42578125" style="15" customWidth="1"/>
    <col min="2323" max="2560" width="9.140625" style="15"/>
    <col min="2561" max="2561" width="6.5703125" style="15" customWidth="1"/>
    <col min="2562" max="2562" width="51.28515625" style="15" customWidth="1"/>
    <col min="2563" max="2563" width="13.42578125" style="15" customWidth="1"/>
    <col min="2564" max="2564" width="14.5703125" style="15" customWidth="1"/>
    <col min="2565" max="2565" width="13.42578125" style="15" customWidth="1"/>
    <col min="2566" max="2566" width="14.5703125" style="15" customWidth="1"/>
    <col min="2567" max="2567" width="13.42578125" style="15" customWidth="1"/>
    <col min="2568" max="2571" width="0" style="15" hidden="1" customWidth="1"/>
    <col min="2572" max="2572" width="10.7109375" style="15" customWidth="1"/>
    <col min="2573" max="2573" width="12.140625" style="15" bestFit="1" customWidth="1"/>
    <col min="2574" max="2574" width="14.5703125" style="15" customWidth="1"/>
    <col min="2575" max="2575" width="14" style="15" customWidth="1"/>
    <col min="2576" max="2576" width="15" style="15" customWidth="1"/>
    <col min="2577" max="2577" width="13.7109375" style="15" customWidth="1"/>
    <col min="2578" max="2578" width="22.42578125" style="15" customWidth="1"/>
    <col min="2579" max="2816" width="9.140625" style="15"/>
    <col min="2817" max="2817" width="6.5703125" style="15" customWidth="1"/>
    <col min="2818" max="2818" width="51.28515625" style="15" customWidth="1"/>
    <col min="2819" max="2819" width="13.42578125" style="15" customWidth="1"/>
    <col min="2820" max="2820" width="14.5703125" style="15" customWidth="1"/>
    <col min="2821" max="2821" width="13.42578125" style="15" customWidth="1"/>
    <col min="2822" max="2822" width="14.5703125" style="15" customWidth="1"/>
    <col min="2823" max="2823" width="13.42578125" style="15" customWidth="1"/>
    <col min="2824" max="2827" width="0" style="15" hidden="1" customWidth="1"/>
    <col min="2828" max="2828" width="10.7109375" style="15" customWidth="1"/>
    <col min="2829" max="2829" width="12.140625" style="15" bestFit="1" customWidth="1"/>
    <col min="2830" max="2830" width="14.5703125" style="15" customWidth="1"/>
    <col min="2831" max="2831" width="14" style="15" customWidth="1"/>
    <col min="2832" max="2832" width="15" style="15" customWidth="1"/>
    <col min="2833" max="2833" width="13.7109375" style="15" customWidth="1"/>
    <col min="2834" max="2834" width="22.42578125" style="15" customWidth="1"/>
    <col min="2835" max="3072" width="9.140625" style="15"/>
    <col min="3073" max="3073" width="6.5703125" style="15" customWidth="1"/>
    <col min="3074" max="3074" width="51.28515625" style="15" customWidth="1"/>
    <col min="3075" max="3075" width="13.42578125" style="15" customWidth="1"/>
    <col min="3076" max="3076" width="14.5703125" style="15" customWidth="1"/>
    <col min="3077" max="3077" width="13.42578125" style="15" customWidth="1"/>
    <col min="3078" max="3078" width="14.5703125" style="15" customWidth="1"/>
    <col min="3079" max="3079" width="13.42578125" style="15" customWidth="1"/>
    <col min="3080" max="3083" width="0" style="15" hidden="1" customWidth="1"/>
    <col min="3084" max="3084" width="10.7109375" style="15" customWidth="1"/>
    <col min="3085" max="3085" width="12.140625" style="15" bestFit="1" customWidth="1"/>
    <col min="3086" max="3086" width="14.5703125" style="15" customWidth="1"/>
    <col min="3087" max="3087" width="14" style="15" customWidth="1"/>
    <col min="3088" max="3088" width="15" style="15" customWidth="1"/>
    <col min="3089" max="3089" width="13.7109375" style="15" customWidth="1"/>
    <col min="3090" max="3090" width="22.42578125" style="15" customWidth="1"/>
    <col min="3091" max="3328" width="9.140625" style="15"/>
    <col min="3329" max="3329" width="6.5703125" style="15" customWidth="1"/>
    <col min="3330" max="3330" width="51.28515625" style="15" customWidth="1"/>
    <col min="3331" max="3331" width="13.42578125" style="15" customWidth="1"/>
    <col min="3332" max="3332" width="14.5703125" style="15" customWidth="1"/>
    <col min="3333" max="3333" width="13.42578125" style="15" customWidth="1"/>
    <col min="3334" max="3334" width="14.5703125" style="15" customWidth="1"/>
    <col min="3335" max="3335" width="13.42578125" style="15" customWidth="1"/>
    <col min="3336" max="3339" width="0" style="15" hidden="1" customWidth="1"/>
    <col min="3340" max="3340" width="10.7109375" style="15" customWidth="1"/>
    <col min="3341" max="3341" width="12.140625" style="15" bestFit="1" customWidth="1"/>
    <col min="3342" max="3342" width="14.5703125" style="15" customWidth="1"/>
    <col min="3343" max="3343" width="14" style="15" customWidth="1"/>
    <col min="3344" max="3344" width="15" style="15" customWidth="1"/>
    <col min="3345" max="3345" width="13.7109375" style="15" customWidth="1"/>
    <col min="3346" max="3346" width="22.42578125" style="15" customWidth="1"/>
    <col min="3347" max="3584" width="9.140625" style="15"/>
    <col min="3585" max="3585" width="6.5703125" style="15" customWidth="1"/>
    <col min="3586" max="3586" width="51.28515625" style="15" customWidth="1"/>
    <col min="3587" max="3587" width="13.42578125" style="15" customWidth="1"/>
    <col min="3588" max="3588" width="14.5703125" style="15" customWidth="1"/>
    <col min="3589" max="3589" width="13.42578125" style="15" customWidth="1"/>
    <col min="3590" max="3590" width="14.5703125" style="15" customWidth="1"/>
    <col min="3591" max="3591" width="13.42578125" style="15" customWidth="1"/>
    <col min="3592" max="3595" width="0" style="15" hidden="1" customWidth="1"/>
    <col min="3596" max="3596" width="10.7109375" style="15" customWidth="1"/>
    <col min="3597" max="3597" width="12.140625" style="15" bestFit="1" customWidth="1"/>
    <col min="3598" max="3598" width="14.5703125" style="15" customWidth="1"/>
    <col min="3599" max="3599" width="14" style="15" customWidth="1"/>
    <col min="3600" max="3600" width="15" style="15" customWidth="1"/>
    <col min="3601" max="3601" width="13.7109375" style="15" customWidth="1"/>
    <col min="3602" max="3602" width="22.42578125" style="15" customWidth="1"/>
    <col min="3603" max="3840" width="9.140625" style="15"/>
    <col min="3841" max="3841" width="6.5703125" style="15" customWidth="1"/>
    <col min="3842" max="3842" width="51.28515625" style="15" customWidth="1"/>
    <col min="3843" max="3843" width="13.42578125" style="15" customWidth="1"/>
    <col min="3844" max="3844" width="14.5703125" style="15" customWidth="1"/>
    <col min="3845" max="3845" width="13.42578125" style="15" customWidth="1"/>
    <col min="3846" max="3846" width="14.5703125" style="15" customWidth="1"/>
    <col min="3847" max="3847" width="13.42578125" style="15" customWidth="1"/>
    <col min="3848" max="3851" width="0" style="15" hidden="1" customWidth="1"/>
    <col min="3852" max="3852" width="10.7109375" style="15" customWidth="1"/>
    <col min="3853" max="3853" width="12.140625" style="15" bestFit="1" customWidth="1"/>
    <col min="3854" max="3854" width="14.5703125" style="15" customWidth="1"/>
    <col min="3855" max="3855" width="14" style="15" customWidth="1"/>
    <col min="3856" max="3856" width="15" style="15" customWidth="1"/>
    <col min="3857" max="3857" width="13.7109375" style="15" customWidth="1"/>
    <col min="3858" max="3858" width="22.42578125" style="15" customWidth="1"/>
    <col min="3859" max="4096" width="9.140625" style="15"/>
    <col min="4097" max="4097" width="6.5703125" style="15" customWidth="1"/>
    <col min="4098" max="4098" width="51.28515625" style="15" customWidth="1"/>
    <col min="4099" max="4099" width="13.42578125" style="15" customWidth="1"/>
    <col min="4100" max="4100" width="14.5703125" style="15" customWidth="1"/>
    <col min="4101" max="4101" width="13.42578125" style="15" customWidth="1"/>
    <col min="4102" max="4102" width="14.5703125" style="15" customWidth="1"/>
    <col min="4103" max="4103" width="13.42578125" style="15" customWidth="1"/>
    <col min="4104" max="4107" width="0" style="15" hidden="1" customWidth="1"/>
    <col min="4108" max="4108" width="10.7109375" style="15" customWidth="1"/>
    <col min="4109" max="4109" width="12.140625" style="15" bestFit="1" customWidth="1"/>
    <col min="4110" max="4110" width="14.5703125" style="15" customWidth="1"/>
    <col min="4111" max="4111" width="14" style="15" customWidth="1"/>
    <col min="4112" max="4112" width="15" style="15" customWidth="1"/>
    <col min="4113" max="4113" width="13.7109375" style="15" customWidth="1"/>
    <col min="4114" max="4114" width="22.42578125" style="15" customWidth="1"/>
    <col min="4115" max="4352" width="9.140625" style="15"/>
    <col min="4353" max="4353" width="6.5703125" style="15" customWidth="1"/>
    <col min="4354" max="4354" width="51.28515625" style="15" customWidth="1"/>
    <col min="4355" max="4355" width="13.42578125" style="15" customWidth="1"/>
    <col min="4356" max="4356" width="14.5703125" style="15" customWidth="1"/>
    <col min="4357" max="4357" width="13.42578125" style="15" customWidth="1"/>
    <col min="4358" max="4358" width="14.5703125" style="15" customWidth="1"/>
    <col min="4359" max="4359" width="13.42578125" style="15" customWidth="1"/>
    <col min="4360" max="4363" width="0" style="15" hidden="1" customWidth="1"/>
    <col min="4364" max="4364" width="10.7109375" style="15" customWidth="1"/>
    <col min="4365" max="4365" width="12.140625" style="15" bestFit="1" customWidth="1"/>
    <col min="4366" max="4366" width="14.5703125" style="15" customWidth="1"/>
    <col min="4367" max="4367" width="14" style="15" customWidth="1"/>
    <col min="4368" max="4368" width="15" style="15" customWidth="1"/>
    <col min="4369" max="4369" width="13.7109375" style="15" customWidth="1"/>
    <col min="4370" max="4370" width="22.42578125" style="15" customWidth="1"/>
    <col min="4371" max="4608" width="9.140625" style="15"/>
    <col min="4609" max="4609" width="6.5703125" style="15" customWidth="1"/>
    <col min="4610" max="4610" width="51.28515625" style="15" customWidth="1"/>
    <col min="4611" max="4611" width="13.42578125" style="15" customWidth="1"/>
    <col min="4612" max="4612" width="14.5703125" style="15" customWidth="1"/>
    <col min="4613" max="4613" width="13.42578125" style="15" customWidth="1"/>
    <col min="4614" max="4614" width="14.5703125" style="15" customWidth="1"/>
    <col min="4615" max="4615" width="13.42578125" style="15" customWidth="1"/>
    <col min="4616" max="4619" width="0" style="15" hidden="1" customWidth="1"/>
    <col min="4620" max="4620" width="10.7109375" style="15" customWidth="1"/>
    <col min="4621" max="4621" width="12.140625" style="15" bestFit="1" customWidth="1"/>
    <col min="4622" max="4622" width="14.5703125" style="15" customWidth="1"/>
    <col min="4623" max="4623" width="14" style="15" customWidth="1"/>
    <col min="4624" max="4624" width="15" style="15" customWidth="1"/>
    <col min="4625" max="4625" width="13.7109375" style="15" customWidth="1"/>
    <col min="4626" max="4626" width="22.42578125" style="15" customWidth="1"/>
    <col min="4627" max="4864" width="9.140625" style="15"/>
    <col min="4865" max="4865" width="6.5703125" style="15" customWidth="1"/>
    <col min="4866" max="4866" width="51.28515625" style="15" customWidth="1"/>
    <col min="4867" max="4867" width="13.42578125" style="15" customWidth="1"/>
    <col min="4868" max="4868" width="14.5703125" style="15" customWidth="1"/>
    <col min="4869" max="4869" width="13.42578125" style="15" customWidth="1"/>
    <col min="4870" max="4870" width="14.5703125" style="15" customWidth="1"/>
    <col min="4871" max="4871" width="13.42578125" style="15" customWidth="1"/>
    <col min="4872" max="4875" width="0" style="15" hidden="1" customWidth="1"/>
    <col min="4876" max="4876" width="10.7109375" style="15" customWidth="1"/>
    <col min="4877" max="4877" width="12.140625" style="15" bestFit="1" customWidth="1"/>
    <col min="4878" max="4878" width="14.5703125" style="15" customWidth="1"/>
    <col min="4879" max="4879" width="14" style="15" customWidth="1"/>
    <col min="4880" max="4880" width="15" style="15" customWidth="1"/>
    <col min="4881" max="4881" width="13.7109375" style="15" customWidth="1"/>
    <col min="4882" max="4882" width="22.42578125" style="15" customWidth="1"/>
    <col min="4883" max="5120" width="9.140625" style="15"/>
    <col min="5121" max="5121" width="6.5703125" style="15" customWidth="1"/>
    <col min="5122" max="5122" width="51.28515625" style="15" customWidth="1"/>
    <col min="5123" max="5123" width="13.42578125" style="15" customWidth="1"/>
    <col min="5124" max="5124" width="14.5703125" style="15" customWidth="1"/>
    <col min="5125" max="5125" width="13.42578125" style="15" customWidth="1"/>
    <col min="5126" max="5126" width="14.5703125" style="15" customWidth="1"/>
    <col min="5127" max="5127" width="13.42578125" style="15" customWidth="1"/>
    <col min="5128" max="5131" width="0" style="15" hidden="1" customWidth="1"/>
    <col min="5132" max="5132" width="10.7109375" style="15" customWidth="1"/>
    <col min="5133" max="5133" width="12.140625" style="15" bestFit="1" customWidth="1"/>
    <col min="5134" max="5134" width="14.5703125" style="15" customWidth="1"/>
    <col min="5135" max="5135" width="14" style="15" customWidth="1"/>
    <col min="5136" max="5136" width="15" style="15" customWidth="1"/>
    <col min="5137" max="5137" width="13.7109375" style="15" customWidth="1"/>
    <col min="5138" max="5138" width="22.42578125" style="15" customWidth="1"/>
    <col min="5139" max="5376" width="9.140625" style="15"/>
    <col min="5377" max="5377" width="6.5703125" style="15" customWidth="1"/>
    <col min="5378" max="5378" width="51.28515625" style="15" customWidth="1"/>
    <col min="5379" max="5379" width="13.42578125" style="15" customWidth="1"/>
    <col min="5380" max="5380" width="14.5703125" style="15" customWidth="1"/>
    <col min="5381" max="5381" width="13.42578125" style="15" customWidth="1"/>
    <col min="5382" max="5382" width="14.5703125" style="15" customWidth="1"/>
    <col min="5383" max="5383" width="13.42578125" style="15" customWidth="1"/>
    <col min="5384" max="5387" width="0" style="15" hidden="1" customWidth="1"/>
    <col min="5388" max="5388" width="10.7109375" style="15" customWidth="1"/>
    <col min="5389" max="5389" width="12.140625" style="15" bestFit="1" customWidth="1"/>
    <col min="5390" max="5390" width="14.5703125" style="15" customWidth="1"/>
    <col min="5391" max="5391" width="14" style="15" customWidth="1"/>
    <col min="5392" max="5392" width="15" style="15" customWidth="1"/>
    <col min="5393" max="5393" width="13.7109375" style="15" customWidth="1"/>
    <col min="5394" max="5394" width="22.42578125" style="15" customWidth="1"/>
    <col min="5395" max="5632" width="9.140625" style="15"/>
    <col min="5633" max="5633" width="6.5703125" style="15" customWidth="1"/>
    <col min="5634" max="5634" width="51.28515625" style="15" customWidth="1"/>
    <col min="5635" max="5635" width="13.42578125" style="15" customWidth="1"/>
    <col min="5636" max="5636" width="14.5703125" style="15" customWidth="1"/>
    <col min="5637" max="5637" width="13.42578125" style="15" customWidth="1"/>
    <col min="5638" max="5638" width="14.5703125" style="15" customWidth="1"/>
    <col min="5639" max="5639" width="13.42578125" style="15" customWidth="1"/>
    <col min="5640" max="5643" width="0" style="15" hidden="1" customWidth="1"/>
    <col min="5644" max="5644" width="10.7109375" style="15" customWidth="1"/>
    <col min="5645" max="5645" width="12.140625" style="15" bestFit="1" customWidth="1"/>
    <col min="5646" max="5646" width="14.5703125" style="15" customWidth="1"/>
    <col min="5647" max="5647" width="14" style="15" customWidth="1"/>
    <col min="5648" max="5648" width="15" style="15" customWidth="1"/>
    <col min="5649" max="5649" width="13.7109375" style="15" customWidth="1"/>
    <col min="5650" max="5650" width="22.42578125" style="15" customWidth="1"/>
    <col min="5651" max="5888" width="9.140625" style="15"/>
    <col min="5889" max="5889" width="6.5703125" style="15" customWidth="1"/>
    <col min="5890" max="5890" width="51.28515625" style="15" customWidth="1"/>
    <col min="5891" max="5891" width="13.42578125" style="15" customWidth="1"/>
    <col min="5892" max="5892" width="14.5703125" style="15" customWidth="1"/>
    <col min="5893" max="5893" width="13.42578125" style="15" customWidth="1"/>
    <col min="5894" max="5894" width="14.5703125" style="15" customWidth="1"/>
    <col min="5895" max="5895" width="13.42578125" style="15" customWidth="1"/>
    <col min="5896" max="5899" width="0" style="15" hidden="1" customWidth="1"/>
    <col min="5900" max="5900" width="10.7109375" style="15" customWidth="1"/>
    <col min="5901" max="5901" width="12.140625" style="15" bestFit="1" customWidth="1"/>
    <col min="5902" max="5902" width="14.5703125" style="15" customWidth="1"/>
    <col min="5903" max="5903" width="14" style="15" customWidth="1"/>
    <col min="5904" max="5904" width="15" style="15" customWidth="1"/>
    <col min="5905" max="5905" width="13.7109375" style="15" customWidth="1"/>
    <col min="5906" max="5906" width="22.42578125" style="15" customWidth="1"/>
    <col min="5907" max="6144" width="9.140625" style="15"/>
    <col min="6145" max="6145" width="6.5703125" style="15" customWidth="1"/>
    <col min="6146" max="6146" width="51.28515625" style="15" customWidth="1"/>
    <col min="6147" max="6147" width="13.42578125" style="15" customWidth="1"/>
    <col min="6148" max="6148" width="14.5703125" style="15" customWidth="1"/>
    <col min="6149" max="6149" width="13.42578125" style="15" customWidth="1"/>
    <col min="6150" max="6150" width="14.5703125" style="15" customWidth="1"/>
    <col min="6151" max="6151" width="13.42578125" style="15" customWidth="1"/>
    <col min="6152" max="6155" width="0" style="15" hidden="1" customWidth="1"/>
    <col min="6156" max="6156" width="10.7109375" style="15" customWidth="1"/>
    <col min="6157" max="6157" width="12.140625" style="15" bestFit="1" customWidth="1"/>
    <col min="6158" max="6158" width="14.5703125" style="15" customWidth="1"/>
    <col min="6159" max="6159" width="14" style="15" customWidth="1"/>
    <col min="6160" max="6160" width="15" style="15" customWidth="1"/>
    <col min="6161" max="6161" width="13.7109375" style="15" customWidth="1"/>
    <col min="6162" max="6162" width="22.42578125" style="15" customWidth="1"/>
    <col min="6163" max="6400" width="9.140625" style="15"/>
    <col min="6401" max="6401" width="6.5703125" style="15" customWidth="1"/>
    <col min="6402" max="6402" width="51.28515625" style="15" customWidth="1"/>
    <col min="6403" max="6403" width="13.42578125" style="15" customWidth="1"/>
    <col min="6404" max="6404" width="14.5703125" style="15" customWidth="1"/>
    <col min="6405" max="6405" width="13.42578125" style="15" customWidth="1"/>
    <col min="6406" max="6406" width="14.5703125" style="15" customWidth="1"/>
    <col min="6407" max="6407" width="13.42578125" style="15" customWidth="1"/>
    <col min="6408" max="6411" width="0" style="15" hidden="1" customWidth="1"/>
    <col min="6412" max="6412" width="10.7109375" style="15" customWidth="1"/>
    <col min="6413" max="6413" width="12.140625" style="15" bestFit="1" customWidth="1"/>
    <col min="6414" max="6414" width="14.5703125" style="15" customWidth="1"/>
    <col min="6415" max="6415" width="14" style="15" customWidth="1"/>
    <col min="6416" max="6416" width="15" style="15" customWidth="1"/>
    <col min="6417" max="6417" width="13.7109375" style="15" customWidth="1"/>
    <col min="6418" max="6418" width="22.42578125" style="15" customWidth="1"/>
    <col min="6419" max="6656" width="9.140625" style="15"/>
    <col min="6657" max="6657" width="6.5703125" style="15" customWidth="1"/>
    <col min="6658" max="6658" width="51.28515625" style="15" customWidth="1"/>
    <col min="6659" max="6659" width="13.42578125" style="15" customWidth="1"/>
    <col min="6660" max="6660" width="14.5703125" style="15" customWidth="1"/>
    <col min="6661" max="6661" width="13.42578125" style="15" customWidth="1"/>
    <col min="6662" max="6662" width="14.5703125" style="15" customWidth="1"/>
    <col min="6663" max="6663" width="13.42578125" style="15" customWidth="1"/>
    <col min="6664" max="6667" width="0" style="15" hidden="1" customWidth="1"/>
    <col min="6668" max="6668" width="10.7109375" style="15" customWidth="1"/>
    <col min="6669" max="6669" width="12.140625" style="15" bestFit="1" customWidth="1"/>
    <col min="6670" max="6670" width="14.5703125" style="15" customWidth="1"/>
    <col min="6671" max="6671" width="14" style="15" customWidth="1"/>
    <col min="6672" max="6672" width="15" style="15" customWidth="1"/>
    <col min="6673" max="6673" width="13.7109375" style="15" customWidth="1"/>
    <col min="6674" max="6674" width="22.42578125" style="15" customWidth="1"/>
    <col min="6675" max="6912" width="9.140625" style="15"/>
    <col min="6913" max="6913" width="6.5703125" style="15" customWidth="1"/>
    <col min="6914" max="6914" width="51.28515625" style="15" customWidth="1"/>
    <col min="6915" max="6915" width="13.42578125" style="15" customWidth="1"/>
    <col min="6916" max="6916" width="14.5703125" style="15" customWidth="1"/>
    <col min="6917" max="6917" width="13.42578125" style="15" customWidth="1"/>
    <col min="6918" max="6918" width="14.5703125" style="15" customWidth="1"/>
    <col min="6919" max="6919" width="13.42578125" style="15" customWidth="1"/>
    <col min="6920" max="6923" width="0" style="15" hidden="1" customWidth="1"/>
    <col min="6924" max="6924" width="10.7109375" style="15" customWidth="1"/>
    <col min="6925" max="6925" width="12.140625" style="15" bestFit="1" customWidth="1"/>
    <col min="6926" max="6926" width="14.5703125" style="15" customWidth="1"/>
    <col min="6927" max="6927" width="14" style="15" customWidth="1"/>
    <col min="6928" max="6928" width="15" style="15" customWidth="1"/>
    <col min="6929" max="6929" width="13.7109375" style="15" customWidth="1"/>
    <col min="6930" max="6930" width="22.42578125" style="15" customWidth="1"/>
    <col min="6931" max="7168" width="9.140625" style="15"/>
    <col min="7169" max="7169" width="6.5703125" style="15" customWidth="1"/>
    <col min="7170" max="7170" width="51.28515625" style="15" customWidth="1"/>
    <col min="7171" max="7171" width="13.42578125" style="15" customWidth="1"/>
    <col min="7172" max="7172" width="14.5703125" style="15" customWidth="1"/>
    <col min="7173" max="7173" width="13.42578125" style="15" customWidth="1"/>
    <col min="7174" max="7174" width="14.5703125" style="15" customWidth="1"/>
    <col min="7175" max="7175" width="13.42578125" style="15" customWidth="1"/>
    <col min="7176" max="7179" width="0" style="15" hidden="1" customWidth="1"/>
    <col min="7180" max="7180" width="10.7109375" style="15" customWidth="1"/>
    <col min="7181" max="7181" width="12.140625" style="15" bestFit="1" customWidth="1"/>
    <col min="7182" max="7182" width="14.5703125" style="15" customWidth="1"/>
    <col min="7183" max="7183" width="14" style="15" customWidth="1"/>
    <col min="7184" max="7184" width="15" style="15" customWidth="1"/>
    <col min="7185" max="7185" width="13.7109375" style="15" customWidth="1"/>
    <col min="7186" max="7186" width="22.42578125" style="15" customWidth="1"/>
    <col min="7187" max="7424" width="9.140625" style="15"/>
    <col min="7425" max="7425" width="6.5703125" style="15" customWidth="1"/>
    <col min="7426" max="7426" width="51.28515625" style="15" customWidth="1"/>
    <col min="7427" max="7427" width="13.42578125" style="15" customWidth="1"/>
    <col min="7428" max="7428" width="14.5703125" style="15" customWidth="1"/>
    <col min="7429" max="7429" width="13.42578125" style="15" customWidth="1"/>
    <col min="7430" max="7430" width="14.5703125" style="15" customWidth="1"/>
    <col min="7431" max="7431" width="13.42578125" style="15" customWidth="1"/>
    <col min="7432" max="7435" width="0" style="15" hidden="1" customWidth="1"/>
    <col min="7436" max="7436" width="10.7109375" style="15" customWidth="1"/>
    <col min="7437" max="7437" width="12.140625" style="15" bestFit="1" customWidth="1"/>
    <col min="7438" max="7438" width="14.5703125" style="15" customWidth="1"/>
    <col min="7439" max="7439" width="14" style="15" customWidth="1"/>
    <col min="7440" max="7440" width="15" style="15" customWidth="1"/>
    <col min="7441" max="7441" width="13.7109375" style="15" customWidth="1"/>
    <col min="7442" max="7442" width="22.42578125" style="15" customWidth="1"/>
    <col min="7443" max="7680" width="9.140625" style="15"/>
    <col min="7681" max="7681" width="6.5703125" style="15" customWidth="1"/>
    <col min="7682" max="7682" width="51.28515625" style="15" customWidth="1"/>
    <col min="7683" max="7683" width="13.42578125" style="15" customWidth="1"/>
    <col min="7684" max="7684" width="14.5703125" style="15" customWidth="1"/>
    <col min="7685" max="7685" width="13.42578125" style="15" customWidth="1"/>
    <col min="7686" max="7686" width="14.5703125" style="15" customWidth="1"/>
    <col min="7687" max="7687" width="13.42578125" style="15" customWidth="1"/>
    <col min="7688" max="7691" width="0" style="15" hidden="1" customWidth="1"/>
    <col min="7692" max="7692" width="10.7109375" style="15" customWidth="1"/>
    <col min="7693" max="7693" width="12.140625" style="15" bestFit="1" customWidth="1"/>
    <col min="7694" max="7694" width="14.5703125" style="15" customWidth="1"/>
    <col min="7695" max="7695" width="14" style="15" customWidth="1"/>
    <col min="7696" max="7696" width="15" style="15" customWidth="1"/>
    <col min="7697" max="7697" width="13.7109375" style="15" customWidth="1"/>
    <col min="7698" max="7698" width="22.42578125" style="15" customWidth="1"/>
    <col min="7699" max="7936" width="9.140625" style="15"/>
    <col min="7937" max="7937" width="6.5703125" style="15" customWidth="1"/>
    <col min="7938" max="7938" width="51.28515625" style="15" customWidth="1"/>
    <col min="7939" max="7939" width="13.42578125" style="15" customWidth="1"/>
    <col min="7940" max="7940" width="14.5703125" style="15" customWidth="1"/>
    <col min="7941" max="7941" width="13.42578125" style="15" customWidth="1"/>
    <col min="7942" max="7942" width="14.5703125" style="15" customWidth="1"/>
    <col min="7943" max="7943" width="13.42578125" style="15" customWidth="1"/>
    <col min="7944" max="7947" width="0" style="15" hidden="1" customWidth="1"/>
    <col min="7948" max="7948" width="10.7109375" style="15" customWidth="1"/>
    <col min="7949" max="7949" width="12.140625" style="15" bestFit="1" customWidth="1"/>
    <col min="7950" max="7950" width="14.5703125" style="15" customWidth="1"/>
    <col min="7951" max="7951" width="14" style="15" customWidth="1"/>
    <col min="7952" max="7952" width="15" style="15" customWidth="1"/>
    <col min="7953" max="7953" width="13.7109375" style="15" customWidth="1"/>
    <col min="7954" max="7954" width="22.42578125" style="15" customWidth="1"/>
    <col min="7955" max="8192" width="9.140625" style="15"/>
    <col min="8193" max="8193" width="6.5703125" style="15" customWidth="1"/>
    <col min="8194" max="8194" width="51.28515625" style="15" customWidth="1"/>
    <col min="8195" max="8195" width="13.42578125" style="15" customWidth="1"/>
    <col min="8196" max="8196" width="14.5703125" style="15" customWidth="1"/>
    <col min="8197" max="8197" width="13.42578125" style="15" customWidth="1"/>
    <col min="8198" max="8198" width="14.5703125" style="15" customWidth="1"/>
    <col min="8199" max="8199" width="13.42578125" style="15" customWidth="1"/>
    <col min="8200" max="8203" width="0" style="15" hidden="1" customWidth="1"/>
    <col min="8204" max="8204" width="10.7109375" style="15" customWidth="1"/>
    <col min="8205" max="8205" width="12.140625" style="15" bestFit="1" customWidth="1"/>
    <col min="8206" max="8206" width="14.5703125" style="15" customWidth="1"/>
    <col min="8207" max="8207" width="14" style="15" customWidth="1"/>
    <col min="8208" max="8208" width="15" style="15" customWidth="1"/>
    <col min="8209" max="8209" width="13.7109375" style="15" customWidth="1"/>
    <col min="8210" max="8210" width="22.42578125" style="15" customWidth="1"/>
    <col min="8211" max="8448" width="9.140625" style="15"/>
    <col min="8449" max="8449" width="6.5703125" style="15" customWidth="1"/>
    <col min="8450" max="8450" width="51.28515625" style="15" customWidth="1"/>
    <col min="8451" max="8451" width="13.42578125" style="15" customWidth="1"/>
    <col min="8452" max="8452" width="14.5703125" style="15" customWidth="1"/>
    <col min="8453" max="8453" width="13.42578125" style="15" customWidth="1"/>
    <col min="8454" max="8454" width="14.5703125" style="15" customWidth="1"/>
    <col min="8455" max="8455" width="13.42578125" style="15" customWidth="1"/>
    <col min="8456" max="8459" width="0" style="15" hidden="1" customWidth="1"/>
    <col min="8460" max="8460" width="10.7109375" style="15" customWidth="1"/>
    <col min="8461" max="8461" width="12.140625" style="15" bestFit="1" customWidth="1"/>
    <col min="8462" max="8462" width="14.5703125" style="15" customWidth="1"/>
    <col min="8463" max="8463" width="14" style="15" customWidth="1"/>
    <col min="8464" max="8464" width="15" style="15" customWidth="1"/>
    <col min="8465" max="8465" width="13.7109375" style="15" customWidth="1"/>
    <col min="8466" max="8466" width="22.42578125" style="15" customWidth="1"/>
    <col min="8467" max="8704" width="9.140625" style="15"/>
    <col min="8705" max="8705" width="6.5703125" style="15" customWidth="1"/>
    <col min="8706" max="8706" width="51.28515625" style="15" customWidth="1"/>
    <col min="8707" max="8707" width="13.42578125" style="15" customWidth="1"/>
    <col min="8708" max="8708" width="14.5703125" style="15" customWidth="1"/>
    <col min="8709" max="8709" width="13.42578125" style="15" customWidth="1"/>
    <col min="8710" max="8710" width="14.5703125" style="15" customWidth="1"/>
    <col min="8711" max="8711" width="13.42578125" style="15" customWidth="1"/>
    <col min="8712" max="8715" width="0" style="15" hidden="1" customWidth="1"/>
    <col min="8716" max="8716" width="10.7109375" style="15" customWidth="1"/>
    <col min="8717" max="8717" width="12.140625" style="15" bestFit="1" customWidth="1"/>
    <col min="8718" max="8718" width="14.5703125" style="15" customWidth="1"/>
    <col min="8719" max="8719" width="14" style="15" customWidth="1"/>
    <col min="8720" max="8720" width="15" style="15" customWidth="1"/>
    <col min="8721" max="8721" width="13.7109375" style="15" customWidth="1"/>
    <col min="8722" max="8722" width="22.42578125" style="15" customWidth="1"/>
    <col min="8723" max="8960" width="9.140625" style="15"/>
    <col min="8961" max="8961" width="6.5703125" style="15" customWidth="1"/>
    <col min="8962" max="8962" width="51.28515625" style="15" customWidth="1"/>
    <col min="8963" max="8963" width="13.42578125" style="15" customWidth="1"/>
    <col min="8964" max="8964" width="14.5703125" style="15" customWidth="1"/>
    <col min="8965" max="8965" width="13.42578125" style="15" customWidth="1"/>
    <col min="8966" max="8966" width="14.5703125" style="15" customWidth="1"/>
    <col min="8967" max="8967" width="13.42578125" style="15" customWidth="1"/>
    <col min="8968" max="8971" width="0" style="15" hidden="1" customWidth="1"/>
    <col min="8972" max="8972" width="10.7109375" style="15" customWidth="1"/>
    <col min="8973" max="8973" width="12.140625" style="15" bestFit="1" customWidth="1"/>
    <col min="8974" max="8974" width="14.5703125" style="15" customWidth="1"/>
    <col min="8975" max="8975" width="14" style="15" customWidth="1"/>
    <col min="8976" max="8976" width="15" style="15" customWidth="1"/>
    <col min="8977" max="8977" width="13.7109375" style="15" customWidth="1"/>
    <col min="8978" max="8978" width="22.42578125" style="15" customWidth="1"/>
    <col min="8979" max="9216" width="9.140625" style="15"/>
    <col min="9217" max="9217" width="6.5703125" style="15" customWidth="1"/>
    <col min="9218" max="9218" width="51.28515625" style="15" customWidth="1"/>
    <col min="9219" max="9219" width="13.42578125" style="15" customWidth="1"/>
    <col min="9220" max="9220" width="14.5703125" style="15" customWidth="1"/>
    <col min="9221" max="9221" width="13.42578125" style="15" customWidth="1"/>
    <col min="9222" max="9222" width="14.5703125" style="15" customWidth="1"/>
    <col min="9223" max="9223" width="13.42578125" style="15" customWidth="1"/>
    <col min="9224" max="9227" width="0" style="15" hidden="1" customWidth="1"/>
    <col min="9228" max="9228" width="10.7109375" style="15" customWidth="1"/>
    <col min="9229" max="9229" width="12.140625" style="15" bestFit="1" customWidth="1"/>
    <col min="9230" max="9230" width="14.5703125" style="15" customWidth="1"/>
    <col min="9231" max="9231" width="14" style="15" customWidth="1"/>
    <col min="9232" max="9232" width="15" style="15" customWidth="1"/>
    <col min="9233" max="9233" width="13.7109375" style="15" customWidth="1"/>
    <col min="9234" max="9234" width="22.42578125" style="15" customWidth="1"/>
    <col min="9235" max="9472" width="9.140625" style="15"/>
    <col min="9473" max="9473" width="6.5703125" style="15" customWidth="1"/>
    <col min="9474" max="9474" width="51.28515625" style="15" customWidth="1"/>
    <col min="9475" max="9475" width="13.42578125" style="15" customWidth="1"/>
    <col min="9476" max="9476" width="14.5703125" style="15" customWidth="1"/>
    <col min="9477" max="9477" width="13.42578125" style="15" customWidth="1"/>
    <col min="9478" max="9478" width="14.5703125" style="15" customWidth="1"/>
    <col min="9479" max="9479" width="13.42578125" style="15" customWidth="1"/>
    <col min="9480" max="9483" width="0" style="15" hidden="1" customWidth="1"/>
    <col min="9484" max="9484" width="10.7109375" style="15" customWidth="1"/>
    <col min="9485" max="9485" width="12.140625" style="15" bestFit="1" customWidth="1"/>
    <col min="9486" max="9486" width="14.5703125" style="15" customWidth="1"/>
    <col min="9487" max="9487" width="14" style="15" customWidth="1"/>
    <col min="9488" max="9488" width="15" style="15" customWidth="1"/>
    <col min="9489" max="9489" width="13.7109375" style="15" customWidth="1"/>
    <col min="9490" max="9490" width="22.42578125" style="15" customWidth="1"/>
    <col min="9491" max="9728" width="9.140625" style="15"/>
    <col min="9729" max="9729" width="6.5703125" style="15" customWidth="1"/>
    <col min="9730" max="9730" width="51.28515625" style="15" customWidth="1"/>
    <col min="9731" max="9731" width="13.42578125" style="15" customWidth="1"/>
    <col min="9732" max="9732" width="14.5703125" style="15" customWidth="1"/>
    <col min="9733" max="9733" width="13.42578125" style="15" customWidth="1"/>
    <col min="9734" max="9734" width="14.5703125" style="15" customWidth="1"/>
    <col min="9735" max="9735" width="13.42578125" style="15" customWidth="1"/>
    <col min="9736" max="9739" width="0" style="15" hidden="1" customWidth="1"/>
    <col min="9740" max="9740" width="10.7109375" style="15" customWidth="1"/>
    <col min="9741" max="9741" width="12.140625" style="15" bestFit="1" customWidth="1"/>
    <col min="9742" max="9742" width="14.5703125" style="15" customWidth="1"/>
    <col min="9743" max="9743" width="14" style="15" customWidth="1"/>
    <col min="9744" max="9744" width="15" style="15" customWidth="1"/>
    <col min="9745" max="9745" width="13.7109375" style="15" customWidth="1"/>
    <col min="9746" max="9746" width="22.42578125" style="15" customWidth="1"/>
    <col min="9747" max="9984" width="9.140625" style="15"/>
    <col min="9985" max="9985" width="6.5703125" style="15" customWidth="1"/>
    <col min="9986" max="9986" width="51.28515625" style="15" customWidth="1"/>
    <col min="9987" max="9987" width="13.42578125" style="15" customWidth="1"/>
    <col min="9988" max="9988" width="14.5703125" style="15" customWidth="1"/>
    <col min="9989" max="9989" width="13.42578125" style="15" customWidth="1"/>
    <col min="9990" max="9990" width="14.5703125" style="15" customWidth="1"/>
    <col min="9991" max="9991" width="13.42578125" style="15" customWidth="1"/>
    <col min="9992" max="9995" width="0" style="15" hidden="1" customWidth="1"/>
    <col min="9996" max="9996" width="10.7109375" style="15" customWidth="1"/>
    <col min="9997" max="9997" width="12.140625" style="15" bestFit="1" customWidth="1"/>
    <col min="9998" max="9998" width="14.5703125" style="15" customWidth="1"/>
    <col min="9999" max="9999" width="14" style="15" customWidth="1"/>
    <col min="10000" max="10000" width="15" style="15" customWidth="1"/>
    <col min="10001" max="10001" width="13.7109375" style="15" customWidth="1"/>
    <col min="10002" max="10002" width="22.42578125" style="15" customWidth="1"/>
    <col min="10003" max="10240" width="9.140625" style="15"/>
    <col min="10241" max="10241" width="6.5703125" style="15" customWidth="1"/>
    <col min="10242" max="10242" width="51.28515625" style="15" customWidth="1"/>
    <col min="10243" max="10243" width="13.42578125" style="15" customWidth="1"/>
    <col min="10244" max="10244" width="14.5703125" style="15" customWidth="1"/>
    <col min="10245" max="10245" width="13.42578125" style="15" customWidth="1"/>
    <col min="10246" max="10246" width="14.5703125" style="15" customWidth="1"/>
    <col min="10247" max="10247" width="13.42578125" style="15" customWidth="1"/>
    <col min="10248" max="10251" width="0" style="15" hidden="1" customWidth="1"/>
    <col min="10252" max="10252" width="10.7109375" style="15" customWidth="1"/>
    <col min="10253" max="10253" width="12.140625" style="15" bestFit="1" customWidth="1"/>
    <col min="10254" max="10254" width="14.5703125" style="15" customWidth="1"/>
    <col min="10255" max="10255" width="14" style="15" customWidth="1"/>
    <col min="10256" max="10256" width="15" style="15" customWidth="1"/>
    <col min="10257" max="10257" width="13.7109375" style="15" customWidth="1"/>
    <col min="10258" max="10258" width="22.42578125" style="15" customWidth="1"/>
    <col min="10259" max="10496" width="9.140625" style="15"/>
    <col min="10497" max="10497" width="6.5703125" style="15" customWidth="1"/>
    <col min="10498" max="10498" width="51.28515625" style="15" customWidth="1"/>
    <col min="10499" max="10499" width="13.42578125" style="15" customWidth="1"/>
    <col min="10500" max="10500" width="14.5703125" style="15" customWidth="1"/>
    <col min="10501" max="10501" width="13.42578125" style="15" customWidth="1"/>
    <col min="10502" max="10502" width="14.5703125" style="15" customWidth="1"/>
    <col min="10503" max="10503" width="13.42578125" style="15" customWidth="1"/>
    <col min="10504" max="10507" width="0" style="15" hidden="1" customWidth="1"/>
    <col min="10508" max="10508" width="10.7109375" style="15" customWidth="1"/>
    <col min="10509" max="10509" width="12.140625" style="15" bestFit="1" customWidth="1"/>
    <col min="10510" max="10510" width="14.5703125" style="15" customWidth="1"/>
    <col min="10511" max="10511" width="14" style="15" customWidth="1"/>
    <col min="10512" max="10512" width="15" style="15" customWidth="1"/>
    <col min="10513" max="10513" width="13.7109375" style="15" customWidth="1"/>
    <col min="10514" max="10514" width="22.42578125" style="15" customWidth="1"/>
    <col min="10515" max="10752" width="9.140625" style="15"/>
    <col min="10753" max="10753" width="6.5703125" style="15" customWidth="1"/>
    <col min="10754" max="10754" width="51.28515625" style="15" customWidth="1"/>
    <col min="10755" max="10755" width="13.42578125" style="15" customWidth="1"/>
    <col min="10756" max="10756" width="14.5703125" style="15" customWidth="1"/>
    <col min="10757" max="10757" width="13.42578125" style="15" customWidth="1"/>
    <col min="10758" max="10758" width="14.5703125" style="15" customWidth="1"/>
    <col min="10759" max="10759" width="13.42578125" style="15" customWidth="1"/>
    <col min="10760" max="10763" width="0" style="15" hidden="1" customWidth="1"/>
    <col min="10764" max="10764" width="10.7109375" style="15" customWidth="1"/>
    <col min="10765" max="10765" width="12.140625" style="15" bestFit="1" customWidth="1"/>
    <col min="10766" max="10766" width="14.5703125" style="15" customWidth="1"/>
    <col min="10767" max="10767" width="14" style="15" customWidth="1"/>
    <col min="10768" max="10768" width="15" style="15" customWidth="1"/>
    <col min="10769" max="10769" width="13.7109375" style="15" customWidth="1"/>
    <col min="10770" max="10770" width="22.42578125" style="15" customWidth="1"/>
    <col min="10771" max="11008" width="9.140625" style="15"/>
    <col min="11009" max="11009" width="6.5703125" style="15" customWidth="1"/>
    <col min="11010" max="11010" width="51.28515625" style="15" customWidth="1"/>
    <col min="11011" max="11011" width="13.42578125" style="15" customWidth="1"/>
    <col min="11012" max="11012" width="14.5703125" style="15" customWidth="1"/>
    <col min="11013" max="11013" width="13.42578125" style="15" customWidth="1"/>
    <col min="11014" max="11014" width="14.5703125" style="15" customWidth="1"/>
    <col min="11015" max="11015" width="13.42578125" style="15" customWidth="1"/>
    <col min="11016" max="11019" width="0" style="15" hidden="1" customWidth="1"/>
    <col min="11020" max="11020" width="10.7109375" style="15" customWidth="1"/>
    <col min="11021" max="11021" width="12.140625" style="15" bestFit="1" customWidth="1"/>
    <col min="11022" max="11022" width="14.5703125" style="15" customWidth="1"/>
    <col min="11023" max="11023" width="14" style="15" customWidth="1"/>
    <col min="11024" max="11024" width="15" style="15" customWidth="1"/>
    <col min="11025" max="11025" width="13.7109375" style="15" customWidth="1"/>
    <col min="11026" max="11026" width="22.42578125" style="15" customWidth="1"/>
    <col min="11027" max="11264" width="9.140625" style="15"/>
    <col min="11265" max="11265" width="6.5703125" style="15" customWidth="1"/>
    <col min="11266" max="11266" width="51.28515625" style="15" customWidth="1"/>
    <col min="11267" max="11267" width="13.42578125" style="15" customWidth="1"/>
    <col min="11268" max="11268" width="14.5703125" style="15" customWidth="1"/>
    <col min="11269" max="11269" width="13.42578125" style="15" customWidth="1"/>
    <col min="11270" max="11270" width="14.5703125" style="15" customWidth="1"/>
    <col min="11271" max="11271" width="13.42578125" style="15" customWidth="1"/>
    <col min="11272" max="11275" width="0" style="15" hidden="1" customWidth="1"/>
    <col min="11276" max="11276" width="10.7109375" style="15" customWidth="1"/>
    <col min="11277" max="11277" width="12.140625" style="15" bestFit="1" customWidth="1"/>
    <col min="11278" max="11278" width="14.5703125" style="15" customWidth="1"/>
    <col min="11279" max="11279" width="14" style="15" customWidth="1"/>
    <col min="11280" max="11280" width="15" style="15" customWidth="1"/>
    <col min="11281" max="11281" width="13.7109375" style="15" customWidth="1"/>
    <col min="11282" max="11282" width="22.42578125" style="15" customWidth="1"/>
    <col min="11283" max="11520" width="9.140625" style="15"/>
    <col min="11521" max="11521" width="6.5703125" style="15" customWidth="1"/>
    <col min="11522" max="11522" width="51.28515625" style="15" customWidth="1"/>
    <col min="11523" max="11523" width="13.42578125" style="15" customWidth="1"/>
    <col min="11524" max="11524" width="14.5703125" style="15" customWidth="1"/>
    <col min="11525" max="11525" width="13.42578125" style="15" customWidth="1"/>
    <col min="11526" max="11526" width="14.5703125" style="15" customWidth="1"/>
    <col min="11527" max="11527" width="13.42578125" style="15" customWidth="1"/>
    <col min="11528" max="11531" width="0" style="15" hidden="1" customWidth="1"/>
    <col min="11532" max="11532" width="10.7109375" style="15" customWidth="1"/>
    <col min="11533" max="11533" width="12.140625" style="15" bestFit="1" customWidth="1"/>
    <col min="11534" max="11534" width="14.5703125" style="15" customWidth="1"/>
    <col min="11535" max="11535" width="14" style="15" customWidth="1"/>
    <col min="11536" max="11536" width="15" style="15" customWidth="1"/>
    <col min="11537" max="11537" width="13.7109375" style="15" customWidth="1"/>
    <col min="11538" max="11538" width="22.42578125" style="15" customWidth="1"/>
    <col min="11539" max="11776" width="9.140625" style="15"/>
    <col min="11777" max="11777" width="6.5703125" style="15" customWidth="1"/>
    <col min="11778" max="11778" width="51.28515625" style="15" customWidth="1"/>
    <col min="11779" max="11779" width="13.42578125" style="15" customWidth="1"/>
    <col min="11780" max="11780" width="14.5703125" style="15" customWidth="1"/>
    <col min="11781" max="11781" width="13.42578125" style="15" customWidth="1"/>
    <col min="11782" max="11782" width="14.5703125" style="15" customWidth="1"/>
    <col min="11783" max="11783" width="13.42578125" style="15" customWidth="1"/>
    <col min="11784" max="11787" width="0" style="15" hidden="1" customWidth="1"/>
    <col min="11788" max="11788" width="10.7109375" style="15" customWidth="1"/>
    <col min="11789" max="11789" width="12.140625" style="15" bestFit="1" customWidth="1"/>
    <col min="11790" max="11790" width="14.5703125" style="15" customWidth="1"/>
    <col min="11791" max="11791" width="14" style="15" customWidth="1"/>
    <col min="11792" max="11792" width="15" style="15" customWidth="1"/>
    <col min="11793" max="11793" width="13.7109375" style="15" customWidth="1"/>
    <col min="11794" max="11794" width="22.42578125" style="15" customWidth="1"/>
    <col min="11795" max="12032" width="9.140625" style="15"/>
    <col min="12033" max="12033" width="6.5703125" style="15" customWidth="1"/>
    <col min="12034" max="12034" width="51.28515625" style="15" customWidth="1"/>
    <col min="12035" max="12035" width="13.42578125" style="15" customWidth="1"/>
    <col min="12036" max="12036" width="14.5703125" style="15" customWidth="1"/>
    <col min="12037" max="12037" width="13.42578125" style="15" customWidth="1"/>
    <col min="12038" max="12038" width="14.5703125" style="15" customWidth="1"/>
    <col min="12039" max="12039" width="13.42578125" style="15" customWidth="1"/>
    <col min="12040" max="12043" width="0" style="15" hidden="1" customWidth="1"/>
    <col min="12044" max="12044" width="10.7109375" style="15" customWidth="1"/>
    <col min="12045" max="12045" width="12.140625" style="15" bestFit="1" customWidth="1"/>
    <col min="12046" max="12046" width="14.5703125" style="15" customWidth="1"/>
    <col min="12047" max="12047" width="14" style="15" customWidth="1"/>
    <col min="12048" max="12048" width="15" style="15" customWidth="1"/>
    <col min="12049" max="12049" width="13.7109375" style="15" customWidth="1"/>
    <col min="12050" max="12050" width="22.42578125" style="15" customWidth="1"/>
    <col min="12051" max="12288" width="9.140625" style="15"/>
    <col min="12289" max="12289" width="6.5703125" style="15" customWidth="1"/>
    <col min="12290" max="12290" width="51.28515625" style="15" customWidth="1"/>
    <col min="12291" max="12291" width="13.42578125" style="15" customWidth="1"/>
    <col min="12292" max="12292" width="14.5703125" style="15" customWidth="1"/>
    <col min="12293" max="12293" width="13.42578125" style="15" customWidth="1"/>
    <col min="12294" max="12294" width="14.5703125" style="15" customWidth="1"/>
    <col min="12295" max="12295" width="13.42578125" style="15" customWidth="1"/>
    <col min="12296" max="12299" width="0" style="15" hidden="1" customWidth="1"/>
    <col min="12300" max="12300" width="10.7109375" style="15" customWidth="1"/>
    <col min="12301" max="12301" width="12.140625" style="15" bestFit="1" customWidth="1"/>
    <col min="12302" max="12302" width="14.5703125" style="15" customWidth="1"/>
    <col min="12303" max="12303" width="14" style="15" customWidth="1"/>
    <col min="12304" max="12304" width="15" style="15" customWidth="1"/>
    <col min="12305" max="12305" width="13.7109375" style="15" customWidth="1"/>
    <col min="12306" max="12306" width="22.42578125" style="15" customWidth="1"/>
    <col min="12307" max="12544" width="9.140625" style="15"/>
    <col min="12545" max="12545" width="6.5703125" style="15" customWidth="1"/>
    <col min="12546" max="12546" width="51.28515625" style="15" customWidth="1"/>
    <col min="12547" max="12547" width="13.42578125" style="15" customWidth="1"/>
    <col min="12548" max="12548" width="14.5703125" style="15" customWidth="1"/>
    <col min="12549" max="12549" width="13.42578125" style="15" customWidth="1"/>
    <col min="12550" max="12550" width="14.5703125" style="15" customWidth="1"/>
    <col min="12551" max="12551" width="13.42578125" style="15" customWidth="1"/>
    <col min="12552" max="12555" width="0" style="15" hidden="1" customWidth="1"/>
    <col min="12556" max="12556" width="10.7109375" style="15" customWidth="1"/>
    <col min="12557" max="12557" width="12.140625" style="15" bestFit="1" customWidth="1"/>
    <col min="12558" max="12558" width="14.5703125" style="15" customWidth="1"/>
    <col min="12559" max="12559" width="14" style="15" customWidth="1"/>
    <col min="12560" max="12560" width="15" style="15" customWidth="1"/>
    <col min="12561" max="12561" width="13.7109375" style="15" customWidth="1"/>
    <col min="12562" max="12562" width="22.42578125" style="15" customWidth="1"/>
    <col min="12563" max="12800" width="9.140625" style="15"/>
    <col min="12801" max="12801" width="6.5703125" style="15" customWidth="1"/>
    <col min="12802" max="12802" width="51.28515625" style="15" customWidth="1"/>
    <col min="12803" max="12803" width="13.42578125" style="15" customWidth="1"/>
    <col min="12804" max="12804" width="14.5703125" style="15" customWidth="1"/>
    <col min="12805" max="12805" width="13.42578125" style="15" customWidth="1"/>
    <col min="12806" max="12806" width="14.5703125" style="15" customWidth="1"/>
    <col min="12807" max="12807" width="13.42578125" style="15" customWidth="1"/>
    <col min="12808" max="12811" width="0" style="15" hidden="1" customWidth="1"/>
    <col min="12812" max="12812" width="10.7109375" style="15" customWidth="1"/>
    <col min="12813" max="12813" width="12.140625" style="15" bestFit="1" customWidth="1"/>
    <col min="12814" max="12814" width="14.5703125" style="15" customWidth="1"/>
    <col min="12815" max="12815" width="14" style="15" customWidth="1"/>
    <col min="12816" max="12816" width="15" style="15" customWidth="1"/>
    <col min="12817" max="12817" width="13.7109375" style="15" customWidth="1"/>
    <col min="12818" max="12818" width="22.42578125" style="15" customWidth="1"/>
    <col min="12819" max="13056" width="9.140625" style="15"/>
    <col min="13057" max="13057" width="6.5703125" style="15" customWidth="1"/>
    <col min="13058" max="13058" width="51.28515625" style="15" customWidth="1"/>
    <col min="13059" max="13059" width="13.42578125" style="15" customWidth="1"/>
    <col min="13060" max="13060" width="14.5703125" style="15" customWidth="1"/>
    <col min="13061" max="13061" width="13.42578125" style="15" customWidth="1"/>
    <col min="13062" max="13062" width="14.5703125" style="15" customWidth="1"/>
    <col min="13063" max="13063" width="13.42578125" style="15" customWidth="1"/>
    <col min="13064" max="13067" width="0" style="15" hidden="1" customWidth="1"/>
    <col min="13068" max="13068" width="10.7109375" style="15" customWidth="1"/>
    <col min="13069" max="13069" width="12.140625" style="15" bestFit="1" customWidth="1"/>
    <col min="13070" max="13070" width="14.5703125" style="15" customWidth="1"/>
    <col min="13071" max="13071" width="14" style="15" customWidth="1"/>
    <col min="13072" max="13072" width="15" style="15" customWidth="1"/>
    <col min="13073" max="13073" width="13.7109375" style="15" customWidth="1"/>
    <col min="13074" max="13074" width="22.42578125" style="15" customWidth="1"/>
    <col min="13075" max="13312" width="9.140625" style="15"/>
    <col min="13313" max="13313" width="6.5703125" style="15" customWidth="1"/>
    <col min="13314" max="13314" width="51.28515625" style="15" customWidth="1"/>
    <col min="13315" max="13315" width="13.42578125" style="15" customWidth="1"/>
    <col min="13316" max="13316" width="14.5703125" style="15" customWidth="1"/>
    <col min="13317" max="13317" width="13.42578125" style="15" customWidth="1"/>
    <col min="13318" max="13318" width="14.5703125" style="15" customWidth="1"/>
    <col min="13319" max="13319" width="13.42578125" style="15" customWidth="1"/>
    <col min="13320" max="13323" width="0" style="15" hidden="1" customWidth="1"/>
    <col min="13324" max="13324" width="10.7109375" style="15" customWidth="1"/>
    <col min="13325" max="13325" width="12.140625" style="15" bestFit="1" customWidth="1"/>
    <col min="13326" max="13326" width="14.5703125" style="15" customWidth="1"/>
    <col min="13327" max="13327" width="14" style="15" customWidth="1"/>
    <col min="13328" max="13328" width="15" style="15" customWidth="1"/>
    <col min="13329" max="13329" width="13.7109375" style="15" customWidth="1"/>
    <col min="13330" max="13330" width="22.42578125" style="15" customWidth="1"/>
    <col min="13331" max="13568" width="9.140625" style="15"/>
    <col min="13569" max="13569" width="6.5703125" style="15" customWidth="1"/>
    <col min="13570" max="13570" width="51.28515625" style="15" customWidth="1"/>
    <col min="13571" max="13571" width="13.42578125" style="15" customWidth="1"/>
    <col min="13572" max="13572" width="14.5703125" style="15" customWidth="1"/>
    <col min="13573" max="13573" width="13.42578125" style="15" customWidth="1"/>
    <col min="13574" max="13574" width="14.5703125" style="15" customWidth="1"/>
    <col min="13575" max="13575" width="13.42578125" style="15" customWidth="1"/>
    <col min="13576" max="13579" width="0" style="15" hidden="1" customWidth="1"/>
    <col min="13580" max="13580" width="10.7109375" style="15" customWidth="1"/>
    <col min="13581" max="13581" width="12.140625" style="15" bestFit="1" customWidth="1"/>
    <col min="13582" max="13582" width="14.5703125" style="15" customWidth="1"/>
    <col min="13583" max="13583" width="14" style="15" customWidth="1"/>
    <col min="13584" max="13584" width="15" style="15" customWidth="1"/>
    <col min="13585" max="13585" width="13.7109375" style="15" customWidth="1"/>
    <col min="13586" max="13586" width="22.42578125" style="15" customWidth="1"/>
    <col min="13587" max="13824" width="9.140625" style="15"/>
    <col min="13825" max="13825" width="6.5703125" style="15" customWidth="1"/>
    <col min="13826" max="13826" width="51.28515625" style="15" customWidth="1"/>
    <col min="13827" max="13827" width="13.42578125" style="15" customWidth="1"/>
    <col min="13828" max="13828" width="14.5703125" style="15" customWidth="1"/>
    <col min="13829" max="13829" width="13.42578125" style="15" customWidth="1"/>
    <col min="13830" max="13830" width="14.5703125" style="15" customWidth="1"/>
    <col min="13831" max="13831" width="13.42578125" style="15" customWidth="1"/>
    <col min="13832" max="13835" width="0" style="15" hidden="1" customWidth="1"/>
    <col min="13836" max="13836" width="10.7109375" style="15" customWidth="1"/>
    <col min="13837" max="13837" width="12.140625" style="15" bestFit="1" customWidth="1"/>
    <col min="13838" max="13838" width="14.5703125" style="15" customWidth="1"/>
    <col min="13839" max="13839" width="14" style="15" customWidth="1"/>
    <col min="13840" max="13840" width="15" style="15" customWidth="1"/>
    <col min="13841" max="13841" width="13.7109375" style="15" customWidth="1"/>
    <col min="13842" max="13842" width="22.42578125" style="15" customWidth="1"/>
    <col min="13843" max="14080" width="9.140625" style="15"/>
    <col min="14081" max="14081" width="6.5703125" style="15" customWidth="1"/>
    <col min="14082" max="14082" width="51.28515625" style="15" customWidth="1"/>
    <col min="14083" max="14083" width="13.42578125" style="15" customWidth="1"/>
    <col min="14084" max="14084" width="14.5703125" style="15" customWidth="1"/>
    <col min="14085" max="14085" width="13.42578125" style="15" customWidth="1"/>
    <col min="14086" max="14086" width="14.5703125" style="15" customWidth="1"/>
    <col min="14087" max="14087" width="13.42578125" style="15" customWidth="1"/>
    <col min="14088" max="14091" width="0" style="15" hidden="1" customWidth="1"/>
    <col min="14092" max="14092" width="10.7109375" style="15" customWidth="1"/>
    <col min="14093" max="14093" width="12.140625" style="15" bestFit="1" customWidth="1"/>
    <col min="14094" max="14094" width="14.5703125" style="15" customWidth="1"/>
    <col min="14095" max="14095" width="14" style="15" customWidth="1"/>
    <col min="14096" max="14096" width="15" style="15" customWidth="1"/>
    <col min="14097" max="14097" width="13.7109375" style="15" customWidth="1"/>
    <col min="14098" max="14098" width="22.42578125" style="15" customWidth="1"/>
    <col min="14099" max="14336" width="9.140625" style="15"/>
    <col min="14337" max="14337" width="6.5703125" style="15" customWidth="1"/>
    <col min="14338" max="14338" width="51.28515625" style="15" customWidth="1"/>
    <col min="14339" max="14339" width="13.42578125" style="15" customWidth="1"/>
    <col min="14340" max="14340" width="14.5703125" style="15" customWidth="1"/>
    <col min="14341" max="14341" width="13.42578125" style="15" customWidth="1"/>
    <col min="14342" max="14342" width="14.5703125" style="15" customWidth="1"/>
    <col min="14343" max="14343" width="13.42578125" style="15" customWidth="1"/>
    <col min="14344" max="14347" width="0" style="15" hidden="1" customWidth="1"/>
    <col min="14348" max="14348" width="10.7109375" style="15" customWidth="1"/>
    <col min="14349" max="14349" width="12.140625" style="15" bestFit="1" customWidth="1"/>
    <col min="14350" max="14350" width="14.5703125" style="15" customWidth="1"/>
    <col min="14351" max="14351" width="14" style="15" customWidth="1"/>
    <col min="14352" max="14352" width="15" style="15" customWidth="1"/>
    <col min="14353" max="14353" width="13.7109375" style="15" customWidth="1"/>
    <col min="14354" max="14354" width="22.42578125" style="15" customWidth="1"/>
    <col min="14355" max="14592" width="9.140625" style="15"/>
    <col min="14593" max="14593" width="6.5703125" style="15" customWidth="1"/>
    <col min="14594" max="14594" width="51.28515625" style="15" customWidth="1"/>
    <col min="14595" max="14595" width="13.42578125" style="15" customWidth="1"/>
    <col min="14596" max="14596" width="14.5703125" style="15" customWidth="1"/>
    <col min="14597" max="14597" width="13.42578125" style="15" customWidth="1"/>
    <col min="14598" max="14598" width="14.5703125" style="15" customWidth="1"/>
    <col min="14599" max="14599" width="13.42578125" style="15" customWidth="1"/>
    <col min="14600" max="14603" width="0" style="15" hidden="1" customWidth="1"/>
    <col min="14604" max="14604" width="10.7109375" style="15" customWidth="1"/>
    <col min="14605" max="14605" width="12.140625" style="15" bestFit="1" customWidth="1"/>
    <col min="14606" max="14606" width="14.5703125" style="15" customWidth="1"/>
    <col min="14607" max="14607" width="14" style="15" customWidth="1"/>
    <col min="14608" max="14608" width="15" style="15" customWidth="1"/>
    <col min="14609" max="14609" width="13.7109375" style="15" customWidth="1"/>
    <col min="14610" max="14610" width="22.42578125" style="15" customWidth="1"/>
    <col min="14611" max="14848" width="9.140625" style="15"/>
    <col min="14849" max="14849" width="6.5703125" style="15" customWidth="1"/>
    <col min="14850" max="14850" width="51.28515625" style="15" customWidth="1"/>
    <col min="14851" max="14851" width="13.42578125" style="15" customWidth="1"/>
    <col min="14852" max="14852" width="14.5703125" style="15" customWidth="1"/>
    <col min="14853" max="14853" width="13.42578125" style="15" customWidth="1"/>
    <col min="14854" max="14854" width="14.5703125" style="15" customWidth="1"/>
    <col min="14855" max="14855" width="13.42578125" style="15" customWidth="1"/>
    <col min="14856" max="14859" width="0" style="15" hidden="1" customWidth="1"/>
    <col min="14860" max="14860" width="10.7109375" style="15" customWidth="1"/>
    <col min="14861" max="14861" width="12.140625" style="15" bestFit="1" customWidth="1"/>
    <col min="14862" max="14862" width="14.5703125" style="15" customWidth="1"/>
    <col min="14863" max="14863" width="14" style="15" customWidth="1"/>
    <col min="14864" max="14864" width="15" style="15" customWidth="1"/>
    <col min="14865" max="14865" width="13.7109375" style="15" customWidth="1"/>
    <col min="14866" max="14866" width="22.42578125" style="15" customWidth="1"/>
    <col min="14867" max="15104" width="9.140625" style="15"/>
    <col min="15105" max="15105" width="6.5703125" style="15" customWidth="1"/>
    <col min="15106" max="15106" width="51.28515625" style="15" customWidth="1"/>
    <col min="15107" max="15107" width="13.42578125" style="15" customWidth="1"/>
    <col min="15108" max="15108" width="14.5703125" style="15" customWidth="1"/>
    <col min="15109" max="15109" width="13.42578125" style="15" customWidth="1"/>
    <col min="15110" max="15110" width="14.5703125" style="15" customWidth="1"/>
    <col min="15111" max="15111" width="13.42578125" style="15" customWidth="1"/>
    <col min="15112" max="15115" width="0" style="15" hidden="1" customWidth="1"/>
    <col min="15116" max="15116" width="10.7109375" style="15" customWidth="1"/>
    <col min="15117" max="15117" width="12.140625" style="15" bestFit="1" customWidth="1"/>
    <col min="15118" max="15118" width="14.5703125" style="15" customWidth="1"/>
    <col min="15119" max="15119" width="14" style="15" customWidth="1"/>
    <col min="15120" max="15120" width="15" style="15" customWidth="1"/>
    <col min="15121" max="15121" width="13.7109375" style="15" customWidth="1"/>
    <col min="15122" max="15122" width="22.42578125" style="15" customWidth="1"/>
    <col min="15123" max="15360" width="9.140625" style="15"/>
    <col min="15361" max="15361" width="6.5703125" style="15" customWidth="1"/>
    <col min="15362" max="15362" width="51.28515625" style="15" customWidth="1"/>
    <col min="15363" max="15363" width="13.42578125" style="15" customWidth="1"/>
    <col min="15364" max="15364" width="14.5703125" style="15" customWidth="1"/>
    <col min="15365" max="15365" width="13.42578125" style="15" customWidth="1"/>
    <col min="15366" max="15366" width="14.5703125" style="15" customWidth="1"/>
    <col min="15367" max="15367" width="13.42578125" style="15" customWidth="1"/>
    <col min="15368" max="15371" width="0" style="15" hidden="1" customWidth="1"/>
    <col min="15372" max="15372" width="10.7109375" style="15" customWidth="1"/>
    <col min="15373" max="15373" width="12.140625" style="15" bestFit="1" customWidth="1"/>
    <col min="15374" max="15374" width="14.5703125" style="15" customWidth="1"/>
    <col min="15375" max="15375" width="14" style="15" customWidth="1"/>
    <col min="15376" max="15376" width="15" style="15" customWidth="1"/>
    <col min="15377" max="15377" width="13.7109375" style="15" customWidth="1"/>
    <col min="15378" max="15378" width="22.42578125" style="15" customWidth="1"/>
    <col min="15379" max="15616" width="9.140625" style="15"/>
    <col min="15617" max="15617" width="6.5703125" style="15" customWidth="1"/>
    <col min="15618" max="15618" width="51.28515625" style="15" customWidth="1"/>
    <col min="15619" max="15619" width="13.42578125" style="15" customWidth="1"/>
    <col min="15620" max="15620" width="14.5703125" style="15" customWidth="1"/>
    <col min="15621" max="15621" width="13.42578125" style="15" customWidth="1"/>
    <col min="15622" max="15622" width="14.5703125" style="15" customWidth="1"/>
    <col min="15623" max="15623" width="13.42578125" style="15" customWidth="1"/>
    <col min="15624" max="15627" width="0" style="15" hidden="1" customWidth="1"/>
    <col min="15628" max="15628" width="10.7109375" style="15" customWidth="1"/>
    <col min="15629" max="15629" width="12.140625" style="15" bestFit="1" customWidth="1"/>
    <col min="15630" max="15630" width="14.5703125" style="15" customWidth="1"/>
    <col min="15631" max="15631" width="14" style="15" customWidth="1"/>
    <col min="15632" max="15632" width="15" style="15" customWidth="1"/>
    <col min="15633" max="15633" width="13.7109375" style="15" customWidth="1"/>
    <col min="15634" max="15634" width="22.42578125" style="15" customWidth="1"/>
    <col min="15635" max="15872" width="9.140625" style="15"/>
    <col min="15873" max="15873" width="6.5703125" style="15" customWidth="1"/>
    <col min="15874" max="15874" width="51.28515625" style="15" customWidth="1"/>
    <col min="15875" max="15875" width="13.42578125" style="15" customWidth="1"/>
    <col min="15876" max="15876" width="14.5703125" style="15" customWidth="1"/>
    <col min="15877" max="15877" width="13.42578125" style="15" customWidth="1"/>
    <col min="15878" max="15878" width="14.5703125" style="15" customWidth="1"/>
    <col min="15879" max="15879" width="13.42578125" style="15" customWidth="1"/>
    <col min="15880" max="15883" width="0" style="15" hidden="1" customWidth="1"/>
    <col min="15884" max="15884" width="10.7109375" style="15" customWidth="1"/>
    <col min="15885" max="15885" width="12.140625" style="15" bestFit="1" customWidth="1"/>
    <col min="15886" max="15886" width="14.5703125" style="15" customWidth="1"/>
    <col min="15887" max="15887" width="14" style="15" customWidth="1"/>
    <col min="15888" max="15888" width="15" style="15" customWidth="1"/>
    <col min="15889" max="15889" width="13.7109375" style="15" customWidth="1"/>
    <col min="15890" max="15890" width="22.42578125" style="15" customWidth="1"/>
    <col min="15891" max="16128" width="9.140625" style="15"/>
    <col min="16129" max="16129" width="6.5703125" style="15" customWidth="1"/>
    <col min="16130" max="16130" width="51.28515625" style="15" customWidth="1"/>
    <col min="16131" max="16131" width="13.42578125" style="15" customWidth="1"/>
    <col min="16132" max="16132" width="14.5703125" style="15" customWidth="1"/>
    <col min="16133" max="16133" width="13.42578125" style="15" customWidth="1"/>
    <col min="16134" max="16134" width="14.5703125" style="15" customWidth="1"/>
    <col min="16135" max="16135" width="13.42578125" style="15" customWidth="1"/>
    <col min="16136" max="16139" width="0" style="15" hidden="1" customWidth="1"/>
    <col min="16140" max="16140" width="10.7109375" style="15" customWidth="1"/>
    <col min="16141" max="16141" width="12.140625" style="15" bestFit="1" customWidth="1"/>
    <col min="16142" max="16142" width="14.5703125" style="15" customWidth="1"/>
    <col min="16143" max="16143" width="14" style="15" customWidth="1"/>
    <col min="16144" max="16144" width="15" style="15" customWidth="1"/>
    <col min="16145" max="16145" width="13.7109375" style="15" customWidth="1"/>
    <col min="16146" max="16146" width="22.42578125" style="15" customWidth="1"/>
    <col min="16147" max="16384" width="9.140625" style="15"/>
  </cols>
  <sheetData>
    <row r="1" spans="1:19" ht="15.7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5"/>
      <c r="M1" s="6"/>
      <c r="N1" s="7"/>
      <c r="O1" s="7"/>
      <c r="P1" s="7"/>
      <c r="Q1" s="7"/>
      <c r="R1" s="7"/>
      <c r="S1" s="8"/>
    </row>
    <row r="2" spans="1:19" ht="16.5" thickBot="1">
      <c r="A2" s="9"/>
      <c r="B2" s="10"/>
      <c r="C2" s="11"/>
      <c r="D2" s="11"/>
      <c r="E2" s="12" t="s">
        <v>1</v>
      </c>
      <c r="F2" s="13"/>
      <c r="G2" s="13"/>
      <c r="H2" s="11"/>
      <c r="I2" s="11"/>
      <c r="J2" s="11"/>
      <c r="K2" s="11"/>
      <c r="L2" s="14"/>
    </row>
    <row r="3" spans="1:19" ht="12.75" customHeight="1">
      <c r="A3" s="18"/>
      <c r="B3" s="19" t="s">
        <v>2</v>
      </c>
      <c r="C3" s="20" t="s">
        <v>3</v>
      </c>
      <c r="D3" s="20" t="s">
        <v>4</v>
      </c>
      <c r="E3" s="20" t="s">
        <v>5</v>
      </c>
      <c r="F3" s="20" t="s">
        <v>4</v>
      </c>
      <c r="G3" s="21" t="s">
        <v>6</v>
      </c>
      <c r="H3" s="22" t="s">
        <v>7</v>
      </c>
      <c r="I3" s="23" t="s">
        <v>4</v>
      </c>
      <c r="J3" s="23" t="s">
        <v>8</v>
      </c>
      <c r="K3" s="24" t="s">
        <v>9</v>
      </c>
      <c r="L3" s="25"/>
    </row>
    <row r="4" spans="1:19" ht="38.25" customHeight="1">
      <c r="A4" s="26"/>
      <c r="B4" s="27"/>
      <c r="C4" s="28"/>
      <c r="D4" s="28"/>
      <c r="E4" s="28"/>
      <c r="F4" s="28"/>
      <c r="G4" s="29"/>
      <c r="H4" s="30"/>
      <c r="I4" s="31"/>
      <c r="J4" s="31"/>
      <c r="K4" s="32"/>
      <c r="L4" s="25"/>
    </row>
    <row r="5" spans="1:19" s="41" customFormat="1" ht="26.25" customHeight="1">
      <c r="A5" s="33" t="s">
        <v>10</v>
      </c>
      <c r="B5" s="34" t="s">
        <v>11</v>
      </c>
      <c r="C5" s="35"/>
      <c r="D5" s="35"/>
      <c r="E5" s="35"/>
      <c r="F5" s="35"/>
      <c r="G5" s="36"/>
      <c r="H5" s="37"/>
      <c r="I5" s="38"/>
      <c r="J5" s="39"/>
      <c r="K5" s="40"/>
      <c r="L5" s="25"/>
      <c r="N5" s="42"/>
      <c r="O5" s="42"/>
      <c r="P5" s="42"/>
      <c r="Q5" s="42"/>
      <c r="R5" s="42"/>
      <c r="S5" s="43"/>
    </row>
    <row r="6" spans="1:19" ht="17.25" customHeight="1">
      <c r="A6" s="44" t="s">
        <v>12</v>
      </c>
      <c r="B6" s="45" t="s">
        <v>13</v>
      </c>
      <c r="C6" s="46">
        <v>2412</v>
      </c>
      <c r="D6" s="46">
        <v>2189</v>
      </c>
      <c r="E6" s="46">
        <v>3486</v>
      </c>
      <c r="F6" s="46">
        <v>3264</v>
      </c>
      <c r="G6" s="47">
        <f>C6-E6</f>
        <v>-1074</v>
      </c>
      <c r="H6" s="48" t="e">
        <f>SUM(#REF!)</f>
        <v>#REF!</v>
      </c>
      <c r="I6" s="49" t="e">
        <f>SUM(#REF!)</f>
        <v>#REF!</v>
      </c>
      <c r="J6" s="49" t="e">
        <f>SUM(#REF!)</f>
        <v>#REF!</v>
      </c>
      <c r="K6" s="50" t="e">
        <f>E6-H6</f>
        <v>#REF!</v>
      </c>
      <c r="L6" s="51"/>
    </row>
    <row r="7" spans="1:19" ht="17.100000000000001" customHeight="1">
      <c r="A7" s="44" t="s">
        <v>14</v>
      </c>
      <c r="B7" s="45" t="s">
        <v>15</v>
      </c>
      <c r="C7" s="46">
        <v>35244</v>
      </c>
      <c r="D7" s="46">
        <v>0</v>
      </c>
      <c r="E7" s="46">
        <v>32658</v>
      </c>
      <c r="F7" s="46">
        <v>0</v>
      </c>
      <c r="G7" s="47">
        <f t="shared" ref="G7:G39" si="0">C7-E7</f>
        <v>2586</v>
      </c>
      <c r="H7" s="48" t="e">
        <f>SUM(#REF!)</f>
        <v>#REF!</v>
      </c>
      <c r="I7" s="49" t="e">
        <f>SUM(#REF!)</f>
        <v>#REF!</v>
      </c>
      <c r="J7" s="49">
        <v>0</v>
      </c>
      <c r="K7" s="50" t="e">
        <f>E7-H7</f>
        <v>#REF!</v>
      </c>
      <c r="L7" s="51"/>
    </row>
    <row r="8" spans="1:19" ht="17.100000000000001" customHeight="1">
      <c r="A8" s="44" t="s">
        <v>16</v>
      </c>
      <c r="B8" s="45" t="s">
        <v>17</v>
      </c>
      <c r="C8" s="52">
        <v>1546</v>
      </c>
      <c r="D8" s="52">
        <v>89</v>
      </c>
      <c r="E8" s="52">
        <v>3403</v>
      </c>
      <c r="F8" s="52">
        <v>432</v>
      </c>
      <c r="G8" s="47">
        <f t="shared" si="0"/>
        <v>-1857</v>
      </c>
      <c r="H8" s="48">
        <f>6552808.3+(-151713)</f>
        <v>6401095.2999999998</v>
      </c>
      <c r="I8" s="49">
        <v>798000</v>
      </c>
      <c r="J8" s="49">
        <v>798</v>
      </c>
      <c r="K8" s="50">
        <f>E8-H8</f>
        <v>-6397692.2999999998</v>
      </c>
      <c r="L8" s="51"/>
    </row>
    <row r="9" spans="1:19" ht="17.100000000000001" customHeight="1">
      <c r="A9" s="44" t="s">
        <v>18</v>
      </c>
      <c r="B9" s="45" t="s">
        <v>19</v>
      </c>
      <c r="C9" s="46">
        <f t="shared" ref="C9:K9" si="1">SUM(C11:C12)</f>
        <v>63979</v>
      </c>
      <c r="D9" s="46">
        <f t="shared" si="1"/>
        <v>62468</v>
      </c>
      <c r="E9" s="46">
        <f t="shared" si="1"/>
        <v>62638</v>
      </c>
      <c r="F9" s="46">
        <f t="shared" si="1"/>
        <v>61218</v>
      </c>
      <c r="G9" s="47">
        <f t="shared" si="1"/>
        <v>1341</v>
      </c>
      <c r="H9" s="48">
        <f t="shared" si="1"/>
        <v>15014992.43</v>
      </c>
      <c r="I9" s="49">
        <f t="shared" si="1"/>
        <v>15014992.43</v>
      </c>
      <c r="J9" s="49">
        <f t="shared" si="1"/>
        <v>17161</v>
      </c>
      <c r="K9" s="50">
        <f t="shared" si="1"/>
        <v>-14952354.43</v>
      </c>
      <c r="L9" s="51"/>
      <c r="M9" s="51"/>
    </row>
    <row r="10" spans="1:19" ht="17.100000000000001" customHeight="1">
      <c r="A10" s="44"/>
      <c r="B10" s="53" t="s">
        <v>20</v>
      </c>
      <c r="C10" s="52"/>
      <c r="D10" s="52"/>
      <c r="E10" s="52"/>
      <c r="F10" s="52"/>
      <c r="G10" s="47">
        <f t="shared" si="0"/>
        <v>0</v>
      </c>
      <c r="H10" s="48"/>
      <c r="I10" s="49"/>
      <c r="J10" s="49"/>
      <c r="K10" s="50"/>
      <c r="L10" s="51"/>
    </row>
    <row r="11" spans="1:19" ht="17.100000000000001" customHeight="1">
      <c r="A11" s="44"/>
      <c r="B11" s="45" t="s">
        <v>21</v>
      </c>
      <c r="C11" s="52">
        <v>53827</v>
      </c>
      <c r="D11" s="52">
        <v>52316</v>
      </c>
      <c r="E11" s="52">
        <v>53082</v>
      </c>
      <c r="F11" s="52">
        <v>51662</v>
      </c>
      <c r="G11" s="47">
        <f t="shared" si="0"/>
        <v>745</v>
      </c>
      <c r="H11" s="48">
        <v>7767635.5800000001</v>
      </c>
      <c r="I11" s="49">
        <v>7767635.5800000001</v>
      </c>
      <c r="J11" s="49"/>
      <c r="K11" s="50">
        <f>E11-H11</f>
        <v>-7714553.5800000001</v>
      </c>
      <c r="L11" s="51"/>
      <c r="N11" s="51"/>
    </row>
    <row r="12" spans="1:19" ht="17.100000000000001" customHeight="1">
      <c r="A12" s="44"/>
      <c r="B12" s="45" t="s">
        <v>22</v>
      </c>
      <c r="C12" s="52">
        <v>10152</v>
      </c>
      <c r="D12" s="52">
        <v>10152</v>
      </c>
      <c r="E12" s="52">
        <v>9556</v>
      </c>
      <c r="F12" s="52">
        <v>9556</v>
      </c>
      <c r="G12" s="47">
        <f t="shared" si="0"/>
        <v>596</v>
      </c>
      <c r="H12" s="48">
        <v>7247356.8499999996</v>
      </c>
      <c r="I12" s="49">
        <v>7247356.8499999996</v>
      </c>
      <c r="J12" s="49">
        <f>9426+7735</f>
        <v>17161</v>
      </c>
      <c r="K12" s="50">
        <f>E12-H12</f>
        <v>-7237800.8499999996</v>
      </c>
      <c r="L12" s="51"/>
    </row>
    <row r="13" spans="1:19" ht="32.25" customHeight="1">
      <c r="A13" s="54" t="s">
        <v>23</v>
      </c>
      <c r="B13" s="55" t="s">
        <v>24</v>
      </c>
      <c r="C13" s="52">
        <f>SUM(C15:C16)</f>
        <v>75049</v>
      </c>
      <c r="D13" s="52">
        <f t="shared" ref="D13:K13" si="2">SUM(D15:D16)</f>
        <v>75049</v>
      </c>
      <c r="E13" s="52">
        <f t="shared" si="2"/>
        <v>74306</v>
      </c>
      <c r="F13" s="52">
        <f t="shared" si="2"/>
        <v>74306</v>
      </c>
      <c r="G13" s="56">
        <f t="shared" si="2"/>
        <v>743</v>
      </c>
      <c r="H13" s="57">
        <f t="shared" si="2"/>
        <v>49684846.900000006</v>
      </c>
      <c r="I13" s="52">
        <f t="shared" si="2"/>
        <v>49684846.900000006</v>
      </c>
      <c r="J13" s="52">
        <f t="shared" si="2"/>
        <v>41680</v>
      </c>
      <c r="K13" s="52">
        <f t="shared" si="2"/>
        <v>-49610540.900000006</v>
      </c>
      <c r="L13" s="58"/>
    </row>
    <row r="14" spans="1:19" ht="17.100000000000001" customHeight="1">
      <c r="A14" s="44"/>
      <c r="B14" s="53" t="s">
        <v>20</v>
      </c>
      <c r="C14" s="52"/>
      <c r="D14" s="52"/>
      <c r="E14" s="52"/>
      <c r="F14" s="52"/>
      <c r="G14" s="47">
        <f t="shared" si="0"/>
        <v>0</v>
      </c>
      <c r="H14" s="48"/>
      <c r="I14" s="49"/>
      <c r="J14" s="49"/>
      <c r="K14" s="50"/>
      <c r="L14" s="51"/>
    </row>
    <row r="15" spans="1:19" s="17" customFormat="1" ht="17.100000000000001" customHeight="1">
      <c r="A15" s="44"/>
      <c r="B15" s="45" t="s">
        <v>25</v>
      </c>
      <c r="C15" s="52">
        <v>70868</v>
      </c>
      <c r="D15" s="52">
        <v>70868</v>
      </c>
      <c r="E15" s="52">
        <v>69843</v>
      </c>
      <c r="F15" s="52">
        <v>69843</v>
      </c>
      <c r="G15" s="47">
        <f t="shared" si="0"/>
        <v>1025</v>
      </c>
      <c r="H15" s="48">
        <v>28002641.600000001</v>
      </c>
      <c r="I15" s="49">
        <v>28002641.600000001</v>
      </c>
      <c r="J15" s="49">
        <f>21131+20549</f>
        <v>41680</v>
      </c>
      <c r="K15" s="50">
        <f>E15-H15</f>
        <v>-27932798.600000001</v>
      </c>
      <c r="L15" s="51"/>
      <c r="M15" s="15"/>
      <c r="N15" s="16"/>
      <c r="O15" s="16"/>
      <c r="P15" s="16"/>
      <c r="Q15" s="16"/>
      <c r="R15" s="16"/>
    </row>
    <row r="16" spans="1:19" s="17" customFormat="1" ht="17.100000000000001" customHeight="1">
      <c r="A16" s="44"/>
      <c r="B16" s="45" t="s">
        <v>26</v>
      </c>
      <c r="C16" s="52">
        <v>4181</v>
      </c>
      <c r="D16" s="52">
        <v>4181</v>
      </c>
      <c r="E16" s="52">
        <v>4463</v>
      </c>
      <c r="F16" s="52">
        <v>4463</v>
      </c>
      <c r="G16" s="47">
        <f t="shared" si="0"/>
        <v>-282</v>
      </c>
      <c r="H16" s="48">
        <v>21682205.300000001</v>
      </c>
      <c r="I16" s="49">
        <v>21682205.300000001</v>
      </c>
      <c r="J16" s="49"/>
      <c r="K16" s="50">
        <f>E16-H16</f>
        <v>-21677742.300000001</v>
      </c>
      <c r="L16" s="51"/>
      <c r="M16" s="15"/>
      <c r="N16" s="16"/>
      <c r="O16" s="16"/>
      <c r="P16" s="16"/>
      <c r="Q16" s="16"/>
      <c r="R16" s="16"/>
    </row>
    <row r="17" spans="1:19" s="17" customFormat="1" ht="32.25" customHeight="1">
      <c r="A17" s="54" t="s">
        <v>27</v>
      </c>
      <c r="B17" s="55" t="s">
        <v>28</v>
      </c>
      <c r="C17" s="52">
        <f>SUM(C19:C20)</f>
        <v>9410</v>
      </c>
      <c r="D17" s="52">
        <f t="shared" ref="D17:K17" si="3">SUM(D19:D20)</f>
        <v>9410</v>
      </c>
      <c r="E17" s="52">
        <f t="shared" si="3"/>
        <v>19647</v>
      </c>
      <c r="F17" s="52">
        <f t="shared" si="3"/>
        <v>19510</v>
      </c>
      <c r="G17" s="47">
        <f t="shared" si="0"/>
        <v>-10237</v>
      </c>
      <c r="H17" s="59">
        <f t="shared" si="3"/>
        <v>19859612.16</v>
      </c>
      <c r="I17" s="60">
        <f t="shared" si="3"/>
        <v>19733212.16</v>
      </c>
      <c r="J17" s="60">
        <f t="shared" si="3"/>
        <v>19500</v>
      </c>
      <c r="K17" s="61">
        <f t="shared" si="3"/>
        <v>-19839965.16</v>
      </c>
      <c r="L17" s="58"/>
      <c r="M17" s="15"/>
      <c r="N17" s="16"/>
      <c r="O17" s="16"/>
      <c r="P17" s="16"/>
      <c r="Q17" s="16"/>
      <c r="R17" s="16"/>
    </row>
    <row r="18" spans="1:19" s="17" customFormat="1" ht="17.100000000000001" customHeight="1">
      <c r="A18" s="44"/>
      <c r="B18" s="53" t="s">
        <v>20</v>
      </c>
      <c r="C18" s="52"/>
      <c r="D18" s="52"/>
      <c r="E18" s="52"/>
      <c r="F18" s="52"/>
      <c r="G18" s="47"/>
      <c r="H18" s="48"/>
      <c r="I18" s="49"/>
      <c r="J18" s="49"/>
      <c r="K18" s="50"/>
      <c r="L18" s="51"/>
      <c r="M18" s="15"/>
      <c r="N18" s="16"/>
      <c r="O18" s="58"/>
      <c r="P18" s="58"/>
      <c r="Q18" s="51"/>
      <c r="R18" s="51"/>
    </row>
    <row r="19" spans="1:19" s="17" customFormat="1" ht="17.100000000000001" customHeight="1">
      <c r="A19" s="44"/>
      <c r="B19" s="45" t="s">
        <v>29</v>
      </c>
      <c r="C19" s="52">
        <v>4047</v>
      </c>
      <c r="D19" s="52">
        <v>4047</v>
      </c>
      <c r="E19" s="52">
        <v>6517</v>
      </c>
      <c r="F19" s="52">
        <v>6380</v>
      </c>
      <c r="G19" s="47">
        <f t="shared" si="0"/>
        <v>-2470</v>
      </c>
      <c r="H19" s="48">
        <v>6752594.1600000001</v>
      </c>
      <c r="I19" s="49">
        <v>6626194.1600000001</v>
      </c>
      <c r="J19" s="49">
        <v>19500</v>
      </c>
      <c r="K19" s="50">
        <f t="shared" ref="K19:K28" si="4">E19-H19</f>
        <v>-6746077.1600000001</v>
      </c>
      <c r="L19" s="51"/>
      <c r="M19" s="15"/>
      <c r="N19" s="16"/>
      <c r="O19" s="58"/>
      <c r="P19" s="58"/>
      <c r="Q19" s="51"/>
      <c r="R19" s="51"/>
    </row>
    <row r="20" spans="1:19" s="17" customFormat="1" ht="17.100000000000001" customHeight="1">
      <c r="A20" s="44"/>
      <c r="B20" s="45" t="s">
        <v>30</v>
      </c>
      <c r="C20" s="52">
        <v>5363</v>
      </c>
      <c r="D20" s="52">
        <v>5363</v>
      </c>
      <c r="E20" s="52">
        <v>13130</v>
      </c>
      <c r="F20" s="52">
        <v>13130</v>
      </c>
      <c r="G20" s="47">
        <f t="shared" si="0"/>
        <v>-7767</v>
      </c>
      <c r="H20" s="48">
        <v>13107018</v>
      </c>
      <c r="I20" s="49">
        <v>13107018</v>
      </c>
      <c r="J20" s="49"/>
      <c r="K20" s="50">
        <f t="shared" si="4"/>
        <v>-13093888</v>
      </c>
      <c r="L20" s="51"/>
      <c r="M20" s="15"/>
      <c r="N20" s="16"/>
      <c r="O20" s="16"/>
      <c r="P20" s="16"/>
      <c r="Q20" s="16"/>
      <c r="R20" s="16"/>
    </row>
    <row r="21" spans="1:19" s="17" customFormat="1" ht="17.100000000000001" customHeight="1">
      <c r="A21" s="44" t="s">
        <v>31</v>
      </c>
      <c r="B21" s="45" t="s">
        <v>32</v>
      </c>
      <c r="C21" s="46">
        <v>39</v>
      </c>
      <c r="D21" s="46">
        <v>39</v>
      </c>
      <c r="E21" s="46">
        <v>10</v>
      </c>
      <c r="F21" s="46">
        <v>10</v>
      </c>
      <c r="G21" s="47">
        <f t="shared" si="0"/>
        <v>29</v>
      </c>
      <c r="H21" s="48" t="e">
        <f>#REF!+#REF!</f>
        <v>#REF!</v>
      </c>
      <c r="I21" s="49" t="e">
        <f>#REF!+#REF!</f>
        <v>#REF!</v>
      </c>
      <c r="J21" s="49" t="e">
        <f>#REF!+#REF!</f>
        <v>#REF!</v>
      </c>
      <c r="K21" s="50" t="e">
        <f t="shared" si="4"/>
        <v>#REF!</v>
      </c>
      <c r="L21" s="51"/>
      <c r="M21" s="15"/>
      <c r="N21" s="16"/>
      <c r="O21" s="16"/>
      <c r="P21" s="16"/>
      <c r="Q21" s="16"/>
      <c r="R21" s="16"/>
    </row>
    <row r="22" spans="1:19" s="17" customFormat="1" ht="17.100000000000001" customHeight="1">
      <c r="A22" s="44" t="s">
        <v>33</v>
      </c>
      <c r="B22" s="45" t="s">
        <v>34</v>
      </c>
      <c r="C22" s="46">
        <v>5317</v>
      </c>
      <c r="D22" s="46">
        <v>5317</v>
      </c>
      <c r="E22" s="46">
        <v>5247</v>
      </c>
      <c r="F22" s="46">
        <v>5247</v>
      </c>
      <c r="G22" s="47">
        <f t="shared" si="0"/>
        <v>70</v>
      </c>
      <c r="H22" s="48" t="e">
        <f>SUM(#REF!)</f>
        <v>#REF!</v>
      </c>
      <c r="I22" s="49" t="e">
        <f>SUM(#REF!)</f>
        <v>#REF!</v>
      </c>
      <c r="J22" s="49" t="e">
        <f>SUM(#REF!)</f>
        <v>#REF!</v>
      </c>
      <c r="K22" s="50" t="e">
        <f t="shared" si="4"/>
        <v>#REF!</v>
      </c>
      <c r="L22" s="51"/>
      <c r="M22" s="15"/>
      <c r="N22" s="16"/>
      <c r="O22" s="16"/>
      <c r="P22" s="16"/>
      <c r="Q22" s="16"/>
      <c r="R22" s="16"/>
    </row>
    <row r="23" spans="1:19" ht="17.100000000000001" customHeight="1">
      <c r="A23" s="44" t="s">
        <v>35</v>
      </c>
      <c r="B23" s="45" t="s">
        <v>36</v>
      </c>
      <c r="C23" s="52">
        <v>103</v>
      </c>
      <c r="D23" s="52">
        <v>103</v>
      </c>
      <c r="E23" s="46">
        <v>112</v>
      </c>
      <c r="F23" s="46">
        <v>80</v>
      </c>
      <c r="G23" s="47">
        <f t="shared" si="0"/>
        <v>-9</v>
      </c>
      <c r="H23" s="48">
        <v>79999</v>
      </c>
      <c r="I23" s="49">
        <v>79999</v>
      </c>
      <c r="J23" s="49">
        <v>0</v>
      </c>
      <c r="K23" s="50">
        <f t="shared" si="4"/>
        <v>-79887</v>
      </c>
      <c r="L23" s="51"/>
    </row>
    <row r="24" spans="1:19" ht="30" customHeight="1">
      <c r="A24" s="54" t="s">
        <v>37</v>
      </c>
      <c r="B24" s="55" t="s">
        <v>38</v>
      </c>
      <c r="C24" s="46">
        <v>3408</v>
      </c>
      <c r="D24" s="46">
        <v>974</v>
      </c>
      <c r="E24" s="46">
        <v>2338</v>
      </c>
      <c r="F24" s="46">
        <v>932</v>
      </c>
      <c r="G24" s="47">
        <f t="shared" si="0"/>
        <v>1070</v>
      </c>
      <c r="H24" s="48" t="e">
        <f>SUM(#REF!)</f>
        <v>#REF!</v>
      </c>
      <c r="I24" s="49" t="e">
        <f>SUM(#REF!)</f>
        <v>#REF!</v>
      </c>
      <c r="J24" s="49" t="e">
        <f>SUM(#REF!)</f>
        <v>#REF!</v>
      </c>
      <c r="K24" s="50" t="e">
        <f t="shared" si="4"/>
        <v>#REF!</v>
      </c>
      <c r="L24" s="51"/>
    </row>
    <row r="25" spans="1:19" ht="17.100000000000001" customHeight="1">
      <c r="A25" s="44" t="s">
        <v>39</v>
      </c>
      <c r="B25" s="45" t="s">
        <v>40</v>
      </c>
      <c r="C25" s="52">
        <v>267</v>
      </c>
      <c r="D25" s="52">
        <v>21</v>
      </c>
      <c r="E25" s="52">
        <v>249</v>
      </c>
      <c r="F25" s="52">
        <v>0</v>
      </c>
      <c r="G25" s="47">
        <f t="shared" si="0"/>
        <v>18</v>
      </c>
      <c r="H25" s="48">
        <v>274621</v>
      </c>
      <c r="I25" s="49">
        <v>0</v>
      </c>
      <c r="J25" s="49"/>
      <c r="K25" s="50">
        <f t="shared" si="4"/>
        <v>-274372</v>
      </c>
      <c r="L25" s="51"/>
    </row>
    <row r="26" spans="1:19" ht="17.100000000000001" customHeight="1">
      <c r="A26" s="44" t="s">
        <v>41</v>
      </c>
      <c r="B26" s="45" t="s">
        <v>42</v>
      </c>
      <c r="C26" s="52">
        <v>0</v>
      </c>
      <c r="D26" s="52">
        <v>0</v>
      </c>
      <c r="E26" s="52">
        <v>28</v>
      </c>
      <c r="F26" s="52">
        <v>0</v>
      </c>
      <c r="G26" s="47">
        <f t="shared" si="0"/>
        <v>-28</v>
      </c>
      <c r="H26" s="48">
        <v>12109</v>
      </c>
      <c r="I26" s="49">
        <v>0</v>
      </c>
      <c r="J26" s="49">
        <v>0</v>
      </c>
      <c r="K26" s="50">
        <f t="shared" si="4"/>
        <v>-12081</v>
      </c>
      <c r="L26" s="51"/>
    </row>
    <row r="27" spans="1:19" ht="17.100000000000001" customHeight="1">
      <c r="A27" s="44" t="s">
        <v>43</v>
      </c>
      <c r="B27" s="45" t="s">
        <v>44</v>
      </c>
      <c r="C27" s="52">
        <v>3034</v>
      </c>
      <c r="D27" s="52">
        <v>0</v>
      </c>
      <c r="E27" s="52">
        <v>927</v>
      </c>
      <c r="F27" s="52">
        <v>0</v>
      </c>
      <c r="G27" s="47">
        <f t="shared" si="0"/>
        <v>2107</v>
      </c>
      <c r="H27" s="48">
        <v>845841</v>
      </c>
      <c r="I27" s="49">
        <v>0</v>
      </c>
      <c r="J27" s="49">
        <v>0</v>
      </c>
      <c r="K27" s="50">
        <f t="shared" si="4"/>
        <v>-844914</v>
      </c>
      <c r="L27" s="51"/>
    </row>
    <row r="28" spans="1:19" ht="17.100000000000001" customHeight="1">
      <c r="A28" s="44" t="s">
        <v>45</v>
      </c>
      <c r="B28" s="45" t="s">
        <v>46</v>
      </c>
      <c r="C28" s="52">
        <v>37120</v>
      </c>
      <c r="D28" s="52">
        <v>0</v>
      </c>
      <c r="E28" s="52">
        <v>400</v>
      </c>
      <c r="F28" s="52">
        <v>0</v>
      </c>
      <c r="G28" s="47">
        <f t="shared" si="0"/>
        <v>36720</v>
      </c>
      <c r="H28" s="48">
        <v>224000</v>
      </c>
      <c r="I28" s="49">
        <v>0</v>
      </c>
      <c r="J28" s="62">
        <v>0</v>
      </c>
      <c r="K28" s="63">
        <f t="shared" si="4"/>
        <v>-223600</v>
      </c>
      <c r="L28" s="51"/>
      <c r="M28" s="64"/>
      <c r="N28" s="65"/>
    </row>
    <row r="29" spans="1:19" s="77" customFormat="1" ht="26.25" customHeight="1">
      <c r="A29" s="66"/>
      <c r="B29" s="67" t="s">
        <v>47</v>
      </c>
      <c r="C29" s="68">
        <f t="shared" ref="C29:K29" si="5">C6+C7+C8+C9+C13+C17+C21+C22+C23+C24+C25+C26+C27+C28</f>
        <v>236928</v>
      </c>
      <c r="D29" s="68">
        <f t="shared" si="5"/>
        <v>155659</v>
      </c>
      <c r="E29" s="68">
        <f t="shared" si="5"/>
        <v>205449</v>
      </c>
      <c r="F29" s="68">
        <f t="shared" si="5"/>
        <v>164999</v>
      </c>
      <c r="G29" s="69">
        <f t="shared" si="5"/>
        <v>31479</v>
      </c>
      <c r="H29" s="70" t="e">
        <f t="shared" si="5"/>
        <v>#REF!</v>
      </c>
      <c r="I29" s="71" t="e">
        <f t="shared" si="5"/>
        <v>#REF!</v>
      </c>
      <c r="J29" s="71" t="e">
        <f t="shared" si="5"/>
        <v>#REF!</v>
      </c>
      <c r="K29" s="72" t="e">
        <f t="shared" si="5"/>
        <v>#REF!</v>
      </c>
      <c r="L29" s="73"/>
      <c r="M29" s="74"/>
      <c r="N29" s="75"/>
      <c r="O29" s="75"/>
      <c r="P29" s="75"/>
      <c r="Q29" s="75"/>
      <c r="R29" s="75"/>
      <c r="S29" s="76"/>
    </row>
    <row r="30" spans="1:19" s="83" customFormat="1" ht="26.25" hidden="1" customHeight="1">
      <c r="A30" s="78"/>
      <c r="B30" s="79" t="s">
        <v>20</v>
      </c>
      <c r="C30" s="80"/>
      <c r="D30" s="80"/>
      <c r="E30" s="80"/>
      <c r="F30" s="80"/>
      <c r="G30" s="81"/>
      <c r="H30" s="82"/>
      <c r="I30" s="62"/>
      <c r="J30" s="62"/>
      <c r="K30" s="63">
        <f>E30-H30</f>
        <v>0</v>
      </c>
      <c r="L30" s="51"/>
      <c r="N30" s="16"/>
      <c r="O30" s="16"/>
      <c r="P30" s="16"/>
      <c r="Q30" s="16"/>
      <c r="R30" s="16"/>
      <c r="S30" s="17"/>
    </row>
    <row r="31" spans="1:19" s="83" customFormat="1" ht="26.25" hidden="1" customHeight="1">
      <c r="A31" s="78"/>
      <c r="B31" s="84" t="s">
        <v>48</v>
      </c>
      <c r="C31" s="85" t="e">
        <f>#REF!+#REF!+C8+C11+C12+C15+C16+C19+C20+#REF!+#REF!+C23+#REF!+C25+C26+C27+C28-1000</f>
        <v>#REF!</v>
      </c>
      <c r="D31" s="85" t="e">
        <f>#REF!+#REF!+D8+D11+D12+D15+D16+D19+D20+#REF!+#REF!+D23+#REF!+D25+D26+D27+D28</f>
        <v>#REF!</v>
      </c>
      <c r="E31" s="85" t="e">
        <f>#REF!+#REF!+E8+E11+E12+E15+E16+E19+E20+#REF!+#REF!+E23+#REF!+E25+E26+E27+E28</f>
        <v>#REF!</v>
      </c>
      <c r="F31" s="85" t="e">
        <f>#REF!+#REF!+F8+F11+F12+F15+F16+F19+F20+#REF!+#REF!+F23+#REF!+F25+F26+F27+F28</f>
        <v>#REF!</v>
      </c>
      <c r="G31" s="81" t="e">
        <f>#REF!+#REF!+G8+G11+G12+G15+G16+G19+G20+#REF!+#REF!+G23+#REF!+G25+G26+G27+G28</f>
        <v>#REF!</v>
      </c>
      <c r="H31" s="82" t="e">
        <f>#REF!+#REF!+H8+H11+H12+H15+H16+H19+H20+#REF!+#REF!+H23+#REF!+H25+H26+H27+H28</f>
        <v>#REF!</v>
      </c>
      <c r="I31" s="62" t="e">
        <f>#REF!+#REF!+I8+I11+I12+I15+I16+I19+I20+#REF!+#REF!+I23+#REF!+I25+I26+I27+I28</f>
        <v>#REF!</v>
      </c>
      <c r="J31" s="62" t="e">
        <f>#REF!+#REF!+J8+J11+J12+J15+J16+J19+J20+#REF!+#REF!+J23+#REF!+J25+J26+J27+J28</f>
        <v>#REF!</v>
      </c>
      <c r="K31" s="63" t="e">
        <f>#REF!+#REF!+K8+K11+K12+K15+K16+K19+K20+#REF!+#REF!+K23+#REF!+K25+K26+K27+K28</f>
        <v>#REF!</v>
      </c>
      <c r="L31" s="51"/>
      <c r="N31" s="16"/>
      <c r="O31" s="16"/>
      <c r="P31" s="16"/>
      <c r="Q31" s="16"/>
      <c r="R31" s="16"/>
      <c r="S31" s="17"/>
    </row>
    <row r="32" spans="1:19" s="83" customFormat="1" ht="26.25" hidden="1" customHeight="1">
      <c r="A32" s="78"/>
      <c r="B32" s="84" t="s">
        <v>49</v>
      </c>
      <c r="C32" s="46" t="e">
        <f>#REF!+#REF!+#REF!+#REF!+#REF!+#REF!+#REF!+#REF!+#REF!</f>
        <v>#REF!</v>
      </c>
      <c r="D32" s="46" t="e">
        <f>#REF!+#REF!+#REF!+#REF!+#REF!+#REF!+#REF!+#REF!+#REF!</f>
        <v>#REF!</v>
      </c>
      <c r="E32" s="46" t="e">
        <f>#REF!+#REF!+#REF!+#REF!+#REF!+#REF!+#REF!+#REF!+#REF!</f>
        <v>#REF!</v>
      </c>
      <c r="F32" s="46" t="e">
        <f>#REF!+#REF!+#REF!+#REF!+#REF!+#REF!+#REF!+#REF!+#REF!</f>
        <v>#REF!</v>
      </c>
      <c r="G32" s="47" t="e">
        <f>#REF!+#REF!+#REF!+#REF!+#REF!+#REF!+#REF!+#REF!+#REF!</f>
        <v>#REF!</v>
      </c>
      <c r="H32" s="48" t="e">
        <f>#REF!+#REF!+#REF!+#REF!+#REF!+#REF!+#REF!+#REF!+#REF!</f>
        <v>#REF!</v>
      </c>
      <c r="I32" s="49" t="e">
        <f>#REF!+#REF!+#REF!+#REF!+#REF!+#REF!+#REF!+#REF!+#REF!</f>
        <v>#REF!</v>
      </c>
      <c r="J32" s="49" t="e">
        <f>#REF!+#REF!+#REF!+#REF!+#REF!+#REF!+#REF!+#REF!+#REF!</f>
        <v>#REF!</v>
      </c>
      <c r="K32" s="50" t="e">
        <f>#REF!+#REF!+#REF!+#REF!+#REF!+#REF!+#REF!+#REF!+#REF!</f>
        <v>#REF!</v>
      </c>
      <c r="L32" s="51"/>
      <c r="N32" s="16"/>
      <c r="O32" s="16"/>
      <c r="P32" s="16"/>
      <c r="Q32" s="16"/>
      <c r="R32" s="16"/>
      <c r="S32" s="17"/>
    </row>
    <row r="33" spans="1:19" s="41" customFormat="1" ht="26.25" customHeight="1">
      <c r="A33" s="86" t="s">
        <v>50</v>
      </c>
      <c r="B33" s="87" t="s">
        <v>51</v>
      </c>
      <c r="C33" s="88"/>
      <c r="D33" s="88"/>
      <c r="E33" s="88"/>
      <c r="F33" s="88"/>
      <c r="G33" s="89"/>
      <c r="H33" s="90"/>
      <c r="I33" s="91"/>
      <c r="J33" s="92"/>
      <c r="K33" s="93"/>
      <c r="L33" s="94"/>
      <c r="N33" s="42"/>
      <c r="O33" s="42"/>
      <c r="P33" s="42"/>
      <c r="Q33" s="42"/>
      <c r="R33" s="42"/>
      <c r="S33" s="43"/>
    </row>
    <row r="34" spans="1:19" ht="17.100000000000001" customHeight="1">
      <c r="A34" s="44" t="s">
        <v>12</v>
      </c>
      <c r="B34" s="45" t="s">
        <v>52</v>
      </c>
      <c r="C34" s="52">
        <v>528</v>
      </c>
      <c r="D34" s="52">
        <v>528</v>
      </c>
      <c r="E34" s="52">
        <v>448</v>
      </c>
      <c r="F34" s="52">
        <v>448</v>
      </c>
      <c r="G34" s="81">
        <f t="shared" si="0"/>
        <v>80</v>
      </c>
      <c r="H34" s="48">
        <v>501526.85</v>
      </c>
      <c r="I34" s="49">
        <f>509227.85-7701</f>
        <v>501526.85</v>
      </c>
      <c r="J34" s="62">
        <v>0</v>
      </c>
      <c r="K34" s="63">
        <f t="shared" ref="K34:K39" si="6">E34-H34</f>
        <v>-501078.85</v>
      </c>
      <c r="L34" s="51"/>
    </row>
    <row r="35" spans="1:19" ht="17.100000000000001" customHeight="1">
      <c r="A35" s="44" t="s">
        <v>14</v>
      </c>
      <c r="B35" s="45" t="s">
        <v>53</v>
      </c>
      <c r="C35" s="52">
        <v>980</v>
      </c>
      <c r="D35" s="52">
        <v>453</v>
      </c>
      <c r="E35" s="52">
        <v>1108</v>
      </c>
      <c r="F35" s="52">
        <v>461</v>
      </c>
      <c r="G35" s="81">
        <f t="shared" si="0"/>
        <v>-128</v>
      </c>
      <c r="H35" s="48">
        <v>1218325.33</v>
      </c>
      <c r="I35" s="49">
        <f>416725.33-30</f>
        <v>416695.33</v>
      </c>
      <c r="J35" s="62">
        <v>0</v>
      </c>
      <c r="K35" s="63">
        <f t="shared" si="6"/>
        <v>-1217217.33</v>
      </c>
      <c r="L35" s="51"/>
    </row>
    <row r="36" spans="1:19" ht="31.5" customHeight="1">
      <c r="A36" s="54" t="s">
        <v>16</v>
      </c>
      <c r="B36" s="55" t="s">
        <v>54</v>
      </c>
      <c r="C36" s="95">
        <v>-1593</v>
      </c>
      <c r="D36" s="95">
        <v>-1593</v>
      </c>
      <c r="E36" s="95">
        <v>-1632</v>
      </c>
      <c r="F36" s="95">
        <v>-1632</v>
      </c>
      <c r="G36" s="81">
        <f t="shared" si="0"/>
        <v>39</v>
      </c>
      <c r="H36" s="96">
        <f>2064644+725</f>
        <v>2065369</v>
      </c>
      <c r="I36" s="97">
        <f>2064644+725</f>
        <v>2065369</v>
      </c>
      <c r="J36" s="62">
        <v>0</v>
      </c>
      <c r="K36" s="63">
        <f t="shared" si="6"/>
        <v>-2067001</v>
      </c>
      <c r="L36" s="51"/>
    </row>
    <row r="37" spans="1:19" ht="17.100000000000001" customHeight="1">
      <c r="A37" s="44" t="s">
        <v>18</v>
      </c>
      <c r="B37" s="45" t="s">
        <v>55</v>
      </c>
      <c r="C37" s="52">
        <v>678</v>
      </c>
      <c r="D37" s="52">
        <v>678</v>
      </c>
      <c r="E37" s="52">
        <v>678</v>
      </c>
      <c r="F37" s="52">
        <v>678</v>
      </c>
      <c r="G37" s="81">
        <f t="shared" si="0"/>
        <v>0</v>
      </c>
      <c r="H37" s="48">
        <v>677829</v>
      </c>
      <c r="I37" s="49">
        <v>677829</v>
      </c>
      <c r="J37" s="62">
        <v>0</v>
      </c>
      <c r="K37" s="63">
        <f t="shared" si="6"/>
        <v>-677151</v>
      </c>
      <c r="L37" s="51"/>
    </row>
    <row r="38" spans="1:19" ht="31.5" customHeight="1">
      <c r="A38" s="54" t="s">
        <v>23</v>
      </c>
      <c r="B38" s="55" t="s">
        <v>56</v>
      </c>
      <c r="C38" s="52">
        <v>9449</v>
      </c>
      <c r="D38" s="52">
        <v>9449</v>
      </c>
      <c r="E38" s="52">
        <v>7758</v>
      </c>
      <c r="F38" s="52">
        <v>7758</v>
      </c>
      <c r="G38" s="81">
        <f t="shared" si="0"/>
        <v>1691</v>
      </c>
      <c r="H38" s="48">
        <f>5955236.45+285883.99</f>
        <v>6241120.4400000004</v>
      </c>
      <c r="I38" s="49">
        <f>5956236.45-1000+285883.99</f>
        <v>6241120.4400000004</v>
      </c>
      <c r="J38" s="62">
        <v>0</v>
      </c>
      <c r="K38" s="63">
        <f t="shared" si="6"/>
        <v>-6233362.4400000004</v>
      </c>
      <c r="L38" s="51"/>
      <c r="M38" s="98"/>
    </row>
    <row r="39" spans="1:19" ht="12.75" hidden="1" customHeight="1">
      <c r="A39" s="44" t="s">
        <v>27</v>
      </c>
      <c r="B39" s="99" t="s">
        <v>57</v>
      </c>
      <c r="C39" s="52">
        <v>0</v>
      </c>
      <c r="D39" s="52">
        <v>0</v>
      </c>
      <c r="E39" s="52">
        <v>0</v>
      </c>
      <c r="F39" s="52">
        <v>0</v>
      </c>
      <c r="G39" s="81">
        <f t="shared" si="0"/>
        <v>0</v>
      </c>
      <c r="H39" s="48">
        <v>3000</v>
      </c>
      <c r="I39" s="49">
        <v>3000</v>
      </c>
      <c r="J39" s="62">
        <v>0</v>
      </c>
      <c r="K39" s="63">
        <f t="shared" si="6"/>
        <v>-3000</v>
      </c>
      <c r="L39" s="51"/>
      <c r="M39" s="100"/>
    </row>
    <row r="40" spans="1:19" s="77" customFormat="1" ht="26.25" customHeight="1">
      <c r="A40" s="101"/>
      <c r="B40" s="102" t="s">
        <v>58</v>
      </c>
      <c r="C40" s="103">
        <f t="shared" ref="C40:K40" si="7">SUM(C34:C39)</f>
        <v>10042</v>
      </c>
      <c r="D40" s="103">
        <f t="shared" si="7"/>
        <v>9515</v>
      </c>
      <c r="E40" s="103">
        <f t="shared" si="7"/>
        <v>8360</v>
      </c>
      <c r="F40" s="103">
        <f t="shared" si="7"/>
        <v>7713</v>
      </c>
      <c r="G40" s="104">
        <f t="shared" si="7"/>
        <v>1682</v>
      </c>
      <c r="H40" s="105">
        <f t="shared" si="7"/>
        <v>10707170.620000001</v>
      </c>
      <c r="I40" s="106">
        <f t="shared" si="7"/>
        <v>9905540.620000001</v>
      </c>
      <c r="J40" s="106">
        <f t="shared" si="7"/>
        <v>0</v>
      </c>
      <c r="K40" s="107">
        <f t="shared" si="7"/>
        <v>-10698810.620000001</v>
      </c>
      <c r="L40" s="73"/>
      <c r="M40" s="108"/>
      <c r="N40" s="75"/>
      <c r="O40" s="75"/>
      <c r="P40" s="75"/>
      <c r="Q40" s="75"/>
      <c r="R40" s="75"/>
      <c r="S40" s="76"/>
    </row>
    <row r="41" spans="1:19" ht="26.25" customHeight="1" thickBot="1">
      <c r="A41" s="109"/>
      <c r="B41" s="110" t="s">
        <v>59</v>
      </c>
      <c r="C41" s="111">
        <f t="shared" ref="C41:K41" si="8">C29+C40</f>
        <v>246970</v>
      </c>
      <c r="D41" s="111">
        <f t="shared" si="8"/>
        <v>165174</v>
      </c>
      <c r="E41" s="111">
        <f t="shared" si="8"/>
        <v>213809</v>
      </c>
      <c r="F41" s="111">
        <f t="shared" si="8"/>
        <v>172712</v>
      </c>
      <c r="G41" s="112">
        <f t="shared" si="8"/>
        <v>33161</v>
      </c>
      <c r="H41" s="113" t="e">
        <f t="shared" si="8"/>
        <v>#REF!</v>
      </c>
      <c r="I41" s="114" t="e">
        <f t="shared" si="8"/>
        <v>#REF!</v>
      </c>
      <c r="J41" s="114" t="e">
        <f t="shared" si="8"/>
        <v>#REF!</v>
      </c>
      <c r="K41" s="115" t="e">
        <f t="shared" si="8"/>
        <v>#REF!</v>
      </c>
      <c r="L41" s="73"/>
      <c r="M41" s="98"/>
    </row>
    <row r="42" spans="1:19" ht="18" customHeight="1">
      <c r="A42" s="116"/>
      <c r="B42" s="117"/>
      <c r="C42" s="118"/>
      <c r="D42" s="118"/>
      <c r="E42" s="118"/>
      <c r="F42" s="118"/>
      <c r="G42" s="118"/>
      <c r="H42" s="119"/>
      <c r="I42" s="119"/>
      <c r="J42" s="120"/>
      <c r="K42" s="119"/>
      <c r="L42" s="73"/>
      <c r="M42" s="98"/>
    </row>
    <row r="43" spans="1:19" ht="18" customHeight="1">
      <c r="A43" s="116"/>
      <c r="B43" s="121"/>
      <c r="C43" s="122"/>
      <c r="D43" s="122"/>
      <c r="E43" s="122"/>
      <c r="F43" s="122"/>
      <c r="G43" s="122"/>
      <c r="H43" s="73"/>
      <c r="I43" s="73"/>
      <c r="J43" s="123"/>
      <c r="K43" s="73"/>
      <c r="L43" s="73"/>
      <c r="M43" s="98"/>
    </row>
    <row r="44" spans="1:19">
      <c r="A44" s="124"/>
      <c r="B44" s="125"/>
      <c r="C44" s="126"/>
      <c r="D44" s="126"/>
      <c r="E44" s="126"/>
      <c r="F44" s="126"/>
      <c r="G44" s="126"/>
      <c r="H44" s="127"/>
      <c r="I44" s="127"/>
      <c r="J44" s="128"/>
      <c r="K44" s="128"/>
      <c r="L44" s="16"/>
      <c r="M44" s="98"/>
    </row>
    <row r="45" spans="1:19" s="131" customFormat="1">
      <c r="A45" s="129"/>
      <c r="B45" s="130"/>
      <c r="C45" s="126"/>
      <c r="D45" s="126"/>
      <c r="E45" s="126"/>
      <c r="F45" s="126"/>
      <c r="G45" s="126"/>
      <c r="H45" s="127"/>
      <c r="I45" s="127"/>
      <c r="J45" s="128"/>
      <c r="K45" s="128"/>
      <c r="L45" s="16"/>
      <c r="M45" s="100"/>
      <c r="N45" s="16"/>
      <c r="O45" s="16"/>
      <c r="P45" s="16"/>
      <c r="Q45" s="16"/>
      <c r="R45" s="16"/>
      <c r="S45" s="16"/>
    </row>
    <row r="46" spans="1:19" s="131" customFormat="1">
      <c r="A46" s="132"/>
      <c r="B46" s="133"/>
      <c r="C46" s="126" t="s">
        <v>60</v>
      </c>
      <c r="D46" s="126"/>
      <c r="E46" s="126"/>
      <c r="F46" s="126"/>
      <c r="G46" s="126"/>
      <c r="I46" s="127"/>
      <c r="L46" s="134"/>
      <c r="M46" s="15"/>
      <c r="N46" s="16"/>
      <c r="O46" s="16"/>
      <c r="P46" s="16"/>
      <c r="Q46" s="16"/>
      <c r="R46" s="16"/>
      <c r="S46" s="16"/>
    </row>
    <row r="47" spans="1:19">
      <c r="A47" s="135"/>
      <c r="B47" s="135"/>
      <c r="C47" s="130"/>
      <c r="D47" s="130"/>
      <c r="E47" s="130"/>
      <c r="F47" s="130"/>
      <c r="G47" s="130"/>
    </row>
    <row r="48" spans="1:19">
      <c r="A48" s="135"/>
      <c r="B48" s="135"/>
      <c r="C48" s="130"/>
      <c r="D48" s="130"/>
      <c r="E48" s="130"/>
      <c r="F48" s="130"/>
      <c r="G48" s="130"/>
    </row>
    <row r="49" spans="1:19">
      <c r="A49" s="135"/>
      <c r="B49" s="135"/>
      <c r="C49" s="130"/>
      <c r="D49" s="130"/>
      <c r="E49" s="130"/>
      <c r="F49" s="130"/>
      <c r="G49" s="130"/>
    </row>
    <row r="50" spans="1:19">
      <c r="A50" s="135"/>
      <c r="B50" s="135"/>
      <c r="C50" s="130"/>
      <c r="D50" s="130"/>
      <c r="E50" s="130"/>
      <c r="F50" s="130"/>
      <c r="G50" s="130"/>
    </row>
    <row r="51" spans="1:19">
      <c r="A51" s="135"/>
      <c r="B51" s="135"/>
      <c r="C51" s="130"/>
      <c r="D51" s="130"/>
      <c r="E51" s="130"/>
      <c r="F51" s="130"/>
      <c r="G51" s="130"/>
    </row>
    <row r="52" spans="1:19" s="131" customFormat="1">
      <c r="A52" s="135"/>
      <c r="B52" s="135"/>
      <c r="C52" s="130"/>
      <c r="D52" s="130"/>
      <c r="E52" s="130"/>
      <c r="F52" s="130"/>
      <c r="G52" s="130"/>
      <c r="L52" s="134"/>
      <c r="M52" s="15"/>
      <c r="N52" s="16"/>
      <c r="O52" s="16"/>
      <c r="P52" s="16"/>
      <c r="Q52" s="16"/>
      <c r="R52" s="16"/>
      <c r="S52" s="17"/>
    </row>
    <row r="53" spans="1:19" s="131" customFormat="1">
      <c r="A53" s="135"/>
      <c r="B53" s="135"/>
      <c r="C53" s="130"/>
      <c r="D53" s="130"/>
      <c r="E53" s="130"/>
      <c r="F53" s="130"/>
      <c r="G53" s="130"/>
      <c r="L53" s="134"/>
      <c r="M53" s="15"/>
      <c r="N53" s="16"/>
      <c r="O53" s="16"/>
      <c r="P53" s="16"/>
      <c r="Q53" s="16"/>
      <c r="R53" s="16"/>
      <c r="S53" s="17"/>
    </row>
    <row r="54" spans="1:19" s="131" customFormat="1">
      <c r="A54" s="135"/>
      <c r="B54" s="135"/>
      <c r="C54" s="130"/>
      <c r="D54" s="130"/>
      <c r="E54" s="130"/>
      <c r="F54" s="130"/>
      <c r="G54" s="130"/>
      <c r="L54" s="134"/>
      <c r="M54" s="15"/>
      <c r="N54" s="16"/>
      <c r="O54" s="16"/>
      <c r="P54" s="16"/>
      <c r="Q54" s="16"/>
      <c r="R54" s="16"/>
      <c r="S54" s="17"/>
    </row>
    <row r="55" spans="1:19" s="131" customFormat="1">
      <c r="A55" s="135"/>
      <c r="B55" s="135"/>
      <c r="C55" s="130"/>
      <c r="D55" s="130"/>
      <c r="E55" s="130"/>
      <c r="F55" s="130"/>
      <c r="G55" s="130"/>
      <c r="L55" s="134"/>
      <c r="M55" s="15"/>
      <c r="N55" s="16"/>
      <c r="O55" s="16"/>
      <c r="P55" s="16"/>
      <c r="Q55" s="16"/>
      <c r="R55" s="16"/>
      <c r="S55" s="17"/>
    </row>
    <row r="56" spans="1:19" s="131" customFormat="1">
      <c r="A56" s="135"/>
      <c r="B56" s="135"/>
      <c r="C56" s="130"/>
      <c r="D56" s="130"/>
      <c r="E56" s="130"/>
      <c r="F56" s="130"/>
      <c r="G56" s="130"/>
      <c r="L56" s="134"/>
      <c r="M56" s="15"/>
      <c r="N56" s="16"/>
      <c r="O56" s="16"/>
      <c r="P56" s="16"/>
      <c r="Q56" s="16"/>
      <c r="R56" s="16"/>
      <c r="S56" s="17"/>
    </row>
    <row r="57" spans="1:19" s="131" customFormat="1">
      <c r="A57" s="135"/>
      <c r="B57" s="135"/>
      <c r="C57" s="130"/>
      <c r="D57" s="130"/>
      <c r="E57" s="130"/>
      <c r="F57" s="130"/>
      <c r="G57" s="130"/>
      <c r="L57" s="134"/>
      <c r="M57" s="15"/>
      <c r="N57" s="16"/>
      <c r="O57" s="16"/>
      <c r="P57" s="16"/>
      <c r="Q57" s="16"/>
      <c r="R57" s="16"/>
      <c r="S57" s="17"/>
    </row>
    <row r="58" spans="1:19" s="131" customFormat="1">
      <c r="A58" s="136"/>
      <c r="B58" s="125"/>
      <c r="C58" s="130"/>
      <c r="D58" s="130"/>
      <c r="E58" s="130"/>
      <c r="F58" s="130"/>
      <c r="G58" s="130"/>
      <c r="L58" s="134"/>
      <c r="M58" s="15"/>
      <c r="N58" s="16"/>
      <c r="O58" s="16"/>
      <c r="P58" s="16"/>
      <c r="Q58" s="16"/>
      <c r="R58" s="16"/>
      <c r="S58" s="17"/>
    </row>
    <row r="59" spans="1:19" s="131" customFormat="1">
      <c r="A59" s="137"/>
      <c r="B59" s="138"/>
      <c r="C59" s="139"/>
      <c r="D59" s="139"/>
      <c r="E59" s="139"/>
      <c r="F59" s="139"/>
      <c r="G59" s="139"/>
      <c r="L59" s="134"/>
      <c r="M59" s="15"/>
      <c r="N59" s="16"/>
      <c r="O59" s="16"/>
      <c r="P59" s="16"/>
      <c r="Q59" s="16"/>
      <c r="R59" s="16"/>
      <c r="S59" s="17"/>
    </row>
  </sheetData>
  <mergeCells count="12">
    <mergeCell ref="H3:H4"/>
    <mergeCell ref="I3:I4"/>
    <mergeCell ref="J3:J4"/>
    <mergeCell ref="K3:K4"/>
    <mergeCell ref="E2:G2"/>
    <mergeCell ref="A3:A4"/>
    <mergeCell ref="B3:B4"/>
    <mergeCell ref="C3:C4"/>
    <mergeCell ref="D3:D4"/>
    <mergeCell ref="E3:E4"/>
    <mergeCell ref="F3:F4"/>
    <mergeCell ref="G3:G4"/>
  </mergeCells>
  <pageMargins left="0.59055118110236227" right="0.19685039370078741" top="0.78740157480314965" bottom="0.19685039370078741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pohledávky tab. č. 16 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2014-06-20T07:57:42Z</dcterms:created>
  <dcterms:modified xsi:type="dcterms:W3CDTF">2014-06-20T07:58:13Z</dcterms:modified>
</cp:coreProperties>
</file>