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ohledávky tab. č. 13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Q33" i="1"/>
  <c r="E33"/>
  <c r="B33"/>
  <c r="Q31"/>
  <c r="L31"/>
  <c r="D31" s="1"/>
  <c r="B31" s="1"/>
  <c r="G31"/>
  <c r="E31"/>
  <c r="Q30"/>
  <c r="L30"/>
  <c r="D30" s="1"/>
  <c r="G30"/>
  <c r="E30"/>
  <c r="E29" s="1"/>
  <c r="Q29"/>
  <c r="P29"/>
  <c r="O29"/>
  <c r="N29"/>
  <c r="M29"/>
  <c r="L29"/>
  <c r="K29"/>
  <c r="J29"/>
  <c r="I29"/>
  <c r="H29"/>
  <c r="G29"/>
  <c r="F29"/>
  <c r="C29"/>
  <c r="Q28"/>
  <c r="L28"/>
  <c r="D28" s="1"/>
  <c r="B28" s="1"/>
  <c r="G28"/>
  <c r="E28"/>
  <c r="Q27"/>
  <c r="L27"/>
  <c r="D27" s="1"/>
  <c r="G27"/>
  <c r="E27"/>
  <c r="E26" s="1"/>
  <c r="Q26"/>
  <c r="P26"/>
  <c r="O26"/>
  <c r="N26"/>
  <c r="M26"/>
  <c r="L26"/>
  <c r="K26"/>
  <c r="J26"/>
  <c r="I26"/>
  <c r="H26"/>
  <c r="G26"/>
  <c r="F26"/>
  <c r="C26"/>
  <c r="Q25"/>
  <c r="L25"/>
  <c r="D25" s="1"/>
  <c r="B25" s="1"/>
  <c r="G25"/>
  <c r="E25"/>
  <c r="Q24"/>
  <c r="L24"/>
  <c r="D24" s="1"/>
  <c r="G24"/>
  <c r="E24"/>
  <c r="E23" s="1"/>
  <c r="Q23"/>
  <c r="P23"/>
  <c r="O23"/>
  <c r="N23"/>
  <c r="M23"/>
  <c r="L23"/>
  <c r="K23"/>
  <c r="J23"/>
  <c r="I23"/>
  <c r="H23"/>
  <c r="G23"/>
  <c r="F23"/>
  <c r="C23"/>
  <c r="Q22"/>
  <c r="L22"/>
  <c r="D22" s="1"/>
  <c r="B22" s="1"/>
  <c r="G22"/>
  <c r="E22"/>
  <c r="Q21"/>
  <c r="L21"/>
  <c r="D21" s="1"/>
  <c r="B21" s="1"/>
  <c r="G21"/>
  <c r="E21"/>
  <c r="Q20"/>
  <c r="L20"/>
  <c r="D20" s="1"/>
  <c r="B20" s="1"/>
  <c r="G20"/>
  <c r="E20"/>
  <c r="Q19"/>
  <c r="L19"/>
  <c r="D19" s="1"/>
  <c r="B19" s="1"/>
  <c r="G19"/>
  <c r="E19"/>
  <c r="Q18"/>
  <c r="L18"/>
  <c r="D18" s="1"/>
  <c r="B18" s="1"/>
  <c r="G18"/>
  <c r="E18"/>
  <c r="Q17"/>
  <c r="L17"/>
  <c r="D17" s="1"/>
  <c r="B17" s="1"/>
  <c r="G17"/>
  <c r="E17"/>
  <c r="Q16"/>
  <c r="L16"/>
  <c r="D16" s="1"/>
  <c r="B16" s="1"/>
  <c r="G16"/>
  <c r="E16"/>
  <c r="Q15"/>
  <c r="L15"/>
  <c r="D15" s="1"/>
  <c r="B15" s="1"/>
  <c r="G15"/>
  <c r="E15"/>
  <c r="Q14"/>
  <c r="L14"/>
  <c r="D14" s="1"/>
  <c r="B14" s="1"/>
  <c r="G14"/>
  <c r="E14"/>
  <c r="Q13"/>
  <c r="L13"/>
  <c r="D13" s="1"/>
  <c r="B13" s="1"/>
  <c r="G13"/>
  <c r="E13"/>
  <c r="Q12"/>
  <c r="L12"/>
  <c r="D12" s="1"/>
  <c r="B12" s="1"/>
  <c r="G12"/>
  <c r="E12"/>
  <c r="Q11"/>
  <c r="L11"/>
  <c r="D11" s="1"/>
  <c r="B11" s="1"/>
  <c r="G11"/>
  <c r="E11"/>
  <c r="Q10"/>
  <c r="L10"/>
  <c r="D10" s="1"/>
  <c r="G10"/>
  <c r="E10"/>
  <c r="E9" s="1"/>
  <c r="E7" s="1"/>
  <c r="E32" s="1"/>
  <c r="E34" s="1"/>
  <c r="Q9"/>
  <c r="P9"/>
  <c r="O9"/>
  <c r="N9"/>
  <c r="M9"/>
  <c r="L9"/>
  <c r="K9"/>
  <c r="J9"/>
  <c r="I9"/>
  <c r="H9"/>
  <c r="G9"/>
  <c r="F9"/>
  <c r="C9"/>
  <c r="Q7"/>
  <c r="Q32" s="1"/>
  <c r="Q34" s="1"/>
  <c r="P7"/>
  <c r="P32" s="1"/>
  <c r="P34" s="1"/>
  <c r="O7"/>
  <c r="O32" s="1"/>
  <c r="O34" s="1"/>
  <c r="N7"/>
  <c r="N32" s="1"/>
  <c r="N34" s="1"/>
  <c r="M7"/>
  <c r="M32" s="1"/>
  <c r="M34" s="1"/>
  <c r="L7"/>
  <c r="L32" s="1"/>
  <c r="L34" s="1"/>
  <c r="K7"/>
  <c r="K32" s="1"/>
  <c r="K34" s="1"/>
  <c r="J7"/>
  <c r="J32" s="1"/>
  <c r="J34" s="1"/>
  <c r="I7"/>
  <c r="I32" s="1"/>
  <c r="I34" s="1"/>
  <c r="H7"/>
  <c r="H32" s="1"/>
  <c r="H34" s="1"/>
  <c r="G7"/>
  <c r="G32" s="1"/>
  <c r="G34" s="1"/>
  <c r="F7"/>
  <c r="F32" s="1"/>
  <c r="F34" s="1"/>
  <c r="C7"/>
  <c r="C32" s="1"/>
  <c r="C34" s="1"/>
  <c r="B10" l="1"/>
  <c r="B9" s="1"/>
  <c r="B7" s="1"/>
  <c r="D9"/>
  <c r="D7" s="1"/>
  <c r="B27"/>
  <c r="B26" s="1"/>
  <c r="D26"/>
  <c r="B24"/>
  <c r="B23" s="1"/>
  <c r="D23"/>
  <c r="B30"/>
  <c r="B29" s="1"/>
  <c r="D29"/>
  <c r="B32" l="1"/>
  <c r="B34" s="1"/>
  <c r="D32"/>
  <c r="D34" s="1"/>
</calcChain>
</file>

<file path=xl/sharedStrings.xml><?xml version="1.0" encoding="utf-8"?>
<sst xmlns="http://schemas.openxmlformats.org/spreadsheetml/2006/main" count="51" uniqueCount="42">
  <si>
    <t xml:space="preserve">PŘEHLED O ZAJIŠTĚNOSTI POHLEDÁVEK MĚSTSKÉHO OBVODU V SAMOSTATNÉ PŮSOBNOSTI A PŘENESENÉ PŮSOBNOSTI - CELKEM KE DNI 31. 12. 2013 </t>
  </si>
  <si>
    <t>tabulka č. 13</t>
  </si>
  <si>
    <t xml:space="preserve"> Druh pohledávky/zajištění pohledávky</t>
  </si>
  <si>
    <t>Pohledávky v tis. Kč k 31.12.2013</t>
  </si>
  <si>
    <t>Počet dlužníků k 31.12. 2013</t>
  </si>
  <si>
    <t>Pohledávky po lhůtě splatnosti v tis. Kč k 31. 12. 2013</t>
  </si>
  <si>
    <t>Počet dlužníků  po lhůtě splatnosti</t>
  </si>
  <si>
    <t>CELKEM</t>
  </si>
  <si>
    <t>Z toho do lhůty splatnosti</t>
  </si>
  <si>
    <t>Z toho po lhůtě splatnosti</t>
  </si>
  <si>
    <t>do 90 dnů</t>
  </si>
  <si>
    <t>do 180 dnů</t>
  </si>
  <si>
    <t>do 360 dnů</t>
  </si>
  <si>
    <t xml:space="preserve">nad 360 dnů </t>
  </si>
  <si>
    <r>
      <t xml:space="preserve">A. Základní dluh (jistina) celkem                                            </t>
    </r>
    <r>
      <rPr>
        <sz val="11"/>
        <rFont val="Times New Roman"/>
        <family val="1"/>
        <charset val="238"/>
      </rPr>
      <t>(bez popl.a úroků z prodl. a sml.pokut)</t>
    </r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</si>
  <si>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</si>
  <si>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</si>
  <si>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</si>
  <si>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</si>
  <si>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</si>
  <si>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</si>
  <si>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</si>
  <si>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</si>
  <si>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</si>
  <si>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</si>
  <si>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</si>
  <si>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</si>
  <si>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</si>
  <si>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</si>
  <si>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3. Promlčené pohledávky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</si>
  <si>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</si>
  <si>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</si>
  <si>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</si>
  <si>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</si>
  <si>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</si>
  <si>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</si>
  <si>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</si>
  <si>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</si>
  <si>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</si>
  <si>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t>CELKEM                                                          (vč. poplatků a úroků z prodlení a smluvních pokut)</t>
  </si>
  <si>
    <t>Přeplatky celkem</t>
  </si>
  <si>
    <t>CELKEM  - stav dle účetní evidence</t>
  </si>
</sst>
</file>

<file path=xl/styles.xml><?xml version="1.0" encoding="utf-8"?>
<styleSheet xmlns="http://schemas.openxmlformats.org/spreadsheetml/2006/main">
  <numFmts count="1">
    <numFmt numFmtId="164" formatCode="#,###,"/>
  </numFmts>
  <fonts count="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E"/>
      <charset val="238"/>
    </font>
    <font>
      <b/>
      <sz val="14"/>
      <name val="Arial CE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8" fillId="15" borderId="0" applyNumberFormat="0" applyBorder="0" applyAlignment="0" applyProtection="0"/>
    <xf numFmtId="0" fontId="19" fillId="32" borderId="14" applyNumberFormat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18" applyNumberFormat="0" applyAlignment="0" applyProtection="0"/>
    <xf numFmtId="0" fontId="26" fillId="19" borderId="14" applyNumberFormat="0" applyAlignment="0" applyProtection="0"/>
    <xf numFmtId="0" fontId="27" fillId="0" borderId="19" applyNumberFormat="0" applyFill="0" applyAlignment="0" applyProtection="0"/>
    <xf numFmtId="0" fontId="28" fillId="34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35" borderId="20" applyNumberFormat="0" applyFont="0" applyAlignment="0" applyProtection="0"/>
    <xf numFmtId="0" fontId="29" fillId="32" borderId="21" applyNumberFormat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1" applyFont="1"/>
    <xf numFmtId="4" fontId="2" fillId="0" borderId="0" xfId="1" applyNumberFormat="1"/>
    <xf numFmtId="0" fontId="2" fillId="0" borderId="0" xfId="1"/>
    <xf numFmtId="0" fontId="5" fillId="2" borderId="0" xfId="1" applyFont="1" applyFill="1" applyAlignment="1"/>
    <xf numFmtId="0" fontId="2" fillId="0" borderId="0" xfId="1" applyAlignment="1"/>
    <xf numFmtId="0" fontId="6" fillId="0" borderId="0" xfId="1" applyFont="1" applyFill="1"/>
    <xf numFmtId="0" fontId="7" fillId="0" borderId="0" xfId="1" applyFont="1"/>
    <xf numFmtId="4" fontId="8" fillId="0" borderId="0" xfId="1" applyNumberFormat="1" applyFont="1" applyAlignment="1"/>
    <xf numFmtId="1" fontId="8" fillId="0" borderId="0" xfId="1" applyNumberFormat="1" applyFont="1" applyAlignment="1"/>
    <xf numFmtId="4" fontId="2" fillId="0" borderId="0" xfId="1" applyNumberFormat="1" applyAlignment="1"/>
    <xf numFmtId="1" fontId="9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" fillId="0" borderId="0" xfId="1" applyFont="1"/>
    <xf numFmtId="0" fontId="8" fillId="0" borderId="2" xfId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" fontId="12" fillId="0" borderId="7" xfId="1" applyNumberFormat="1" applyFont="1" applyBorder="1" applyAlignment="1">
      <alignment horizontal="center" vertical="center" wrapText="1"/>
    </xf>
    <xf numFmtId="4" fontId="12" fillId="0" borderId="8" xfId="1" applyNumberFormat="1" applyFont="1" applyBorder="1" applyAlignment="1">
      <alignment horizontal="center" vertical="center" wrapText="1"/>
    </xf>
    <xf numFmtId="4" fontId="12" fillId="0" borderId="9" xfId="1" applyNumberFormat="1" applyFont="1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12" fillId="0" borderId="9" xfId="1" applyNumberFormat="1" applyFont="1" applyBorder="1" applyAlignment="1">
      <alignment horizontal="center" vertical="center" wrapText="1"/>
    </xf>
    <xf numFmtId="164" fontId="12" fillId="0" borderId="7" xfId="1" applyNumberFormat="1" applyFont="1" applyBorder="1" applyAlignment="1">
      <alignment horizontal="center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164" fontId="12" fillId="0" borderId="9" xfId="1" applyNumberFormat="1" applyFont="1" applyBorder="1" applyAlignment="1">
      <alignment horizontal="center" vertical="center" wrapText="1"/>
    </xf>
    <xf numFmtId="1" fontId="12" fillId="0" borderId="7" xfId="1" applyNumberFormat="1" applyFont="1" applyBorder="1" applyAlignment="1">
      <alignment horizontal="center" vertical="center" wrapText="1"/>
    </xf>
    <xf numFmtId="0" fontId="13" fillId="3" borderId="6" xfId="1" applyFont="1" applyFill="1" applyBorder="1" applyAlignment="1">
      <alignment wrapText="1"/>
    </xf>
    <xf numFmtId="3" fontId="8" fillId="3" borderId="7" xfId="1" applyNumberFormat="1" applyFont="1" applyFill="1" applyBorder="1" applyAlignment="1">
      <alignment wrapText="1"/>
    </xf>
    <xf numFmtId="3" fontId="8" fillId="3" borderId="8" xfId="1" applyNumberFormat="1" applyFont="1" applyFill="1" applyBorder="1" applyAlignment="1">
      <alignment wrapText="1"/>
    </xf>
    <xf numFmtId="3" fontId="8" fillId="3" borderId="9" xfId="1" applyNumberFormat="1" applyFont="1" applyFill="1" applyBorder="1" applyAlignment="1">
      <alignment wrapText="1"/>
    </xf>
    <xf numFmtId="0" fontId="13" fillId="4" borderId="6" xfId="1" applyFont="1" applyFill="1" applyBorder="1" applyAlignment="1">
      <alignment wrapText="1"/>
    </xf>
    <xf numFmtId="3" fontId="8" fillId="4" borderId="7" xfId="1" applyNumberFormat="1" applyFont="1" applyFill="1" applyBorder="1" applyAlignment="1">
      <alignment wrapText="1"/>
    </xf>
    <xf numFmtId="3" fontId="8" fillId="4" borderId="8" xfId="1" applyNumberFormat="1" applyFont="1" applyFill="1" applyBorder="1" applyAlignment="1">
      <alignment wrapText="1"/>
    </xf>
    <xf numFmtId="3" fontId="8" fillId="4" borderId="9" xfId="1" applyNumberFormat="1" applyFont="1" applyFill="1" applyBorder="1" applyAlignment="1">
      <alignment wrapText="1"/>
    </xf>
    <xf numFmtId="0" fontId="1" fillId="4" borderId="0" xfId="1" applyFont="1" applyFill="1"/>
    <xf numFmtId="49" fontId="14" fillId="5" borderId="6" xfId="1" applyNumberFormat="1" applyFont="1" applyFill="1" applyBorder="1"/>
    <xf numFmtId="3" fontId="8" fillId="5" borderId="7" xfId="1" applyNumberFormat="1" applyFont="1" applyFill="1" applyBorder="1" applyAlignment="1"/>
    <xf numFmtId="3" fontId="8" fillId="5" borderId="8" xfId="1" applyNumberFormat="1" applyFont="1" applyFill="1" applyBorder="1" applyAlignment="1"/>
    <xf numFmtId="3" fontId="8" fillId="5" borderId="9" xfId="1" applyNumberFormat="1" applyFont="1" applyFill="1" applyBorder="1" applyAlignment="1"/>
    <xf numFmtId="3" fontId="8" fillId="2" borderId="9" xfId="1" applyNumberFormat="1" applyFont="1" applyFill="1" applyBorder="1" applyAlignment="1"/>
    <xf numFmtId="0" fontId="14" fillId="0" borderId="6" xfId="1" applyFont="1" applyBorder="1"/>
    <xf numFmtId="3" fontId="8" fillId="0" borderId="7" xfId="1" applyNumberFormat="1" applyFont="1" applyBorder="1" applyAlignment="1"/>
    <xf numFmtId="3" fontId="8" fillId="0" borderId="8" xfId="1" applyNumberFormat="1" applyFont="1" applyBorder="1" applyAlignment="1"/>
    <xf numFmtId="3" fontId="8" fillId="0" borderId="9" xfId="1" applyNumberFormat="1" applyFont="1" applyBorder="1" applyAlignment="1"/>
    <xf numFmtId="3" fontId="8" fillId="2" borderId="7" xfId="1" applyNumberFormat="1" applyFont="1" applyFill="1" applyBorder="1" applyAlignment="1"/>
    <xf numFmtId="49" fontId="13" fillId="6" borderId="6" xfId="1" applyNumberFormat="1" applyFont="1" applyFill="1" applyBorder="1"/>
    <xf numFmtId="3" fontId="8" fillId="6" borderId="7" xfId="1" applyNumberFormat="1" applyFont="1" applyFill="1" applyBorder="1" applyAlignment="1"/>
    <xf numFmtId="3" fontId="8" fillId="6" borderId="8" xfId="1" applyNumberFormat="1" applyFont="1" applyFill="1" applyBorder="1" applyAlignment="1"/>
    <xf numFmtId="3" fontId="8" fillId="6" borderId="9" xfId="1" applyNumberFormat="1" applyFont="1" applyFill="1" applyBorder="1" applyAlignment="1"/>
    <xf numFmtId="0" fontId="14" fillId="7" borderId="6" xfId="1" applyFont="1" applyFill="1" applyBorder="1"/>
    <xf numFmtId="3" fontId="8" fillId="7" borderId="7" xfId="1" applyNumberFormat="1" applyFont="1" applyFill="1" applyBorder="1" applyAlignment="1"/>
    <xf numFmtId="3" fontId="8" fillId="7" borderId="8" xfId="1" applyNumberFormat="1" applyFont="1" applyFill="1" applyBorder="1" applyAlignment="1"/>
    <xf numFmtId="3" fontId="8" fillId="7" borderId="9" xfId="1" applyNumberFormat="1" applyFont="1" applyFill="1" applyBorder="1" applyAlignment="1"/>
    <xf numFmtId="49" fontId="14" fillId="7" borderId="6" xfId="1" applyNumberFormat="1" applyFont="1" applyFill="1" applyBorder="1"/>
    <xf numFmtId="0" fontId="13" fillId="8" borderId="6" xfId="1" applyFont="1" applyFill="1" applyBorder="1"/>
    <xf numFmtId="3" fontId="8" fillId="9" borderId="7" xfId="1" applyNumberFormat="1" applyFont="1" applyFill="1" applyBorder="1" applyAlignment="1"/>
    <xf numFmtId="3" fontId="8" fillId="9" borderId="8" xfId="1" applyNumberFormat="1" applyFont="1" applyFill="1" applyBorder="1" applyAlignment="1"/>
    <xf numFmtId="3" fontId="8" fillId="9" borderId="9" xfId="1" applyNumberFormat="1" applyFont="1" applyFill="1" applyBorder="1" applyAlignment="1"/>
    <xf numFmtId="0" fontId="15" fillId="0" borderId="0" xfId="1" applyFont="1"/>
    <xf numFmtId="0" fontId="13" fillId="10" borderId="6" xfId="1" applyFont="1" applyFill="1" applyBorder="1"/>
    <xf numFmtId="3" fontId="8" fillId="11" borderId="7" xfId="1" applyNumberFormat="1" applyFont="1" applyFill="1" applyBorder="1" applyAlignment="1"/>
    <xf numFmtId="3" fontId="8" fillId="11" borderId="8" xfId="1" applyNumberFormat="1" applyFont="1" applyFill="1" applyBorder="1" applyAlignment="1"/>
    <xf numFmtId="3" fontId="8" fillId="11" borderId="9" xfId="1" applyNumberFormat="1" applyFont="1" applyFill="1" applyBorder="1" applyAlignment="1"/>
    <xf numFmtId="0" fontId="13" fillId="12" borderId="6" xfId="1" applyFont="1" applyFill="1" applyBorder="1" applyAlignment="1">
      <alignment wrapText="1"/>
    </xf>
    <xf numFmtId="3" fontId="7" fillId="12" borderId="7" xfId="1" applyNumberFormat="1" applyFont="1" applyFill="1" applyBorder="1" applyAlignment="1"/>
    <xf numFmtId="3" fontId="7" fillId="12" borderId="8" xfId="1" applyNumberFormat="1" applyFont="1" applyFill="1" applyBorder="1" applyAlignment="1"/>
    <xf numFmtId="3" fontId="7" fillId="12" borderId="9" xfId="1" applyNumberFormat="1" applyFont="1" applyFill="1" applyBorder="1" applyAlignment="1"/>
    <xf numFmtId="0" fontId="3" fillId="0" borderId="0" xfId="1" applyFont="1" applyFill="1"/>
    <xf numFmtId="0" fontId="13" fillId="13" borderId="6" xfId="1" applyFont="1" applyFill="1" applyBorder="1"/>
    <xf numFmtId="3" fontId="7" fillId="13" borderId="7" xfId="1" applyNumberFormat="1" applyFont="1" applyFill="1" applyBorder="1" applyAlignment="1"/>
    <xf numFmtId="3" fontId="7" fillId="13" borderId="8" xfId="1" applyNumberFormat="1" applyFont="1" applyFill="1" applyBorder="1" applyAlignment="1"/>
    <xf numFmtId="3" fontId="7" fillId="13" borderId="9" xfId="1" applyNumberFormat="1" applyFont="1" applyFill="1" applyBorder="1" applyAlignment="1"/>
    <xf numFmtId="0" fontId="3" fillId="0" borderId="0" xfId="1" applyFont="1"/>
    <xf numFmtId="0" fontId="13" fillId="12" borderId="10" xfId="1" applyFont="1" applyFill="1" applyBorder="1" applyAlignment="1">
      <alignment wrapText="1"/>
    </xf>
    <xf numFmtId="3" fontId="7" fillId="12" borderId="11" xfId="1" applyNumberFormat="1" applyFont="1" applyFill="1" applyBorder="1" applyAlignment="1"/>
    <xf numFmtId="3" fontId="7" fillId="12" borderId="12" xfId="1" applyNumberFormat="1" applyFont="1" applyFill="1" applyBorder="1" applyAlignment="1"/>
    <xf numFmtId="3" fontId="7" fillId="12" borderId="13" xfId="1" applyNumberFormat="1" applyFont="1" applyFill="1" applyBorder="1" applyAlignment="1"/>
    <xf numFmtId="0" fontId="1" fillId="0" borderId="0" xfId="1" applyFont="1" applyFill="1"/>
    <xf numFmtId="4" fontId="1" fillId="0" borderId="0" xfId="1" applyNumberFormat="1" applyFont="1"/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4" xfId="40"/>
    <cellStyle name="Normální 5" xfId="1"/>
    <cellStyle name="Normální 6" xfId="41"/>
    <cellStyle name="Note" xfId="42"/>
    <cellStyle name="Output" xfId="43"/>
    <cellStyle name="Procenta 2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>
      <selection activeCell="F6" sqref="F6"/>
    </sheetView>
  </sheetViews>
  <sheetFormatPr defaultRowHeight="15"/>
  <cols>
    <col min="1" max="1" width="38.140625" style="13" customWidth="1"/>
    <col min="2" max="4" width="13.5703125" style="85" customWidth="1"/>
    <col min="5" max="7" width="9.140625" style="13"/>
    <col min="8" max="12" width="12.28515625" style="85" customWidth="1"/>
    <col min="13" max="17" width="10.7109375" style="13" customWidth="1"/>
    <col min="18" max="20" width="9.140625" style="13"/>
    <col min="21" max="21" width="14.140625" style="13" customWidth="1"/>
    <col min="22" max="256" width="9.140625" style="13"/>
    <col min="257" max="257" width="38.140625" style="13" customWidth="1"/>
    <col min="258" max="260" width="13.5703125" style="13" customWidth="1"/>
    <col min="261" max="263" width="9.140625" style="13"/>
    <col min="264" max="268" width="12.28515625" style="13" customWidth="1"/>
    <col min="269" max="273" width="10.7109375" style="13" customWidth="1"/>
    <col min="274" max="276" width="9.140625" style="13"/>
    <col min="277" max="277" width="14.140625" style="13" customWidth="1"/>
    <col min="278" max="512" width="9.140625" style="13"/>
    <col min="513" max="513" width="38.140625" style="13" customWidth="1"/>
    <col min="514" max="516" width="13.5703125" style="13" customWidth="1"/>
    <col min="517" max="519" width="9.140625" style="13"/>
    <col min="520" max="524" width="12.28515625" style="13" customWidth="1"/>
    <col min="525" max="529" width="10.7109375" style="13" customWidth="1"/>
    <col min="530" max="532" width="9.140625" style="13"/>
    <col min="533" max="533" width="14.140625" style="13" customWidth="1"/>
    <col min="534" max="768" width="9.140625" style="13"/>
    <col min="769" max="769" width="38.140625" style="13" customWidth="1"/>
    <col min="770" max="772" width="13.5703125" style="13" customWidth="1"/>
    <col min="773" max="775" width="9.140625" style="13"/>
    <col min="776" max="780" width="12.28515625" style="13" customWidth="1"/>
    <col min="781" max="785" width="10.7109375" style="13" customWidth="1"/>
    <col min="786" max="788" width="9.140625" style="13"/>
    <col min="789" max="789" width="14.140625" style="13" customWidth="1"/>
    <col min="790" max="1024" width="9.140625" style="13"/>
    <col min="1025" max="1025" width="38.140625" style="13" customWidth="1"/>
    <col min="1026" max="1028" width="13.5703125" style="13" customWidth="1"/>
    <col min="1029" max="1031" width="9.140625" style="13"/>
    <col min="1032" max="1036" width="12.28515625" style="13" customWidth="1"/>
    <col min="1037" max="1041" width="10.7109375" style="13" customWidth="1"/>
    <col min="1042" max="1044" width="9.140625" style="13"/>
    <col min="1045" max="1045" width="14.140625" style="13" customWidth="1"/>
    <col min="1046" max="1280" width="9.140625" style="13"/>
    <col min="1281" max="1281" width="38.140625" style="13" customWidth="1"/>
    <col min="1282" max="1284" width="13.5703125" style="13" customWidth="1"/>
    <col min="1285" max="1287" width="9.140625" style="13"/>
    <col min="1288" max="1292" width="12.28515625" style="13" customWidth="1"/>
    <col min="1293" max="1297" width="10.7109375" style="13" customWidth="1"/>
    <col min="1298" max="1300" width="9.140625" style="13"/>
    <col min="1301" max="1301" width="14.140625" style="13" customWidth="1"/>
    <col min="1302" max="1536" width="9.140625" style="13"/>
    <col min="1537" max="1537" width="38.140625" style="13" customWidth="1"/>
    <col min="1538" max="1540" width="13.5703125" style="13" customWidth="1"/>
    <col min="1541" max="1543" width="9.140625" style="13"/>
    <col min="1544" max="1548" width="12.28515625" style="13" customWidth="1"/>
    <col min="1549" max="1553" width="10.7109375" style="13" customWidth="1"/>
    <col min="1554" max="1556" width="9.140625" style="13"/>
    <col min="1557" max="1557" width="14.140625" style="13" customWidth="1"/>
    <col min="1558" max="1792" width="9.140625" style="13"/>
    <col min="1793" max="1793" width="38.140625" style="13" customWidth="1"/>
    <col min="1794" max="1796" width="13.5703125" style="13" customWidth="1"/>
    <col min="1797" max="1799" width="9.140625" style="13"/>
    <col min="1800" max="1804" width="12.28515625" style="13" customWidth="1"/>
    <col min="1805" max="1809" width="10.7109375" style="13" customWidth="1"/>
    <col min="1810" max="1812" width="9.140625" style="13"/>
    <col min="1813" max="1813" width="14.140625" style="13" customWidth="1"/>
    <col min="1814" max="2048" width="9.140625" style="13"/>
    <col min="2049" max="2049" width="38.140625" style="13" customWidth="1"/>
    <col min="2050" max="2052" width="13.5703125" style="13" customWidth="1"/>
    <col min="2053" max="2055" width="9.140625" style="13"/>
    <col min="2056" max="2060" width="12.28515625" style="13" customWidth="1"/>
    <col min="2061" max="2065" width="10.7109375" style="13" customWidth="1"/>
    <col min="2066" max="2068" width="9.140625" style="13"/>
    <col min="2069" max="2069" width="14.140625" style="13" customWidth="1"/>
    <col min="2070" max="2304" width="9.140625" style="13"/>
    <col min="2305" max="2305" width="38.140625" style="13" customWidth="1"/>
    <col min="2306" max="2308" width="13.5703125" style="13" customWidth="1"/>
    <col min="2309" max="2311" width="9.140625" style="13"/>
    <col min="2312" max="2316" width="12.28515625" style="13" customWidth="1"/>
    <col min="2317" max="2321" width="10.7109375" style="13" customWidth="1"/>
    <col min="2322" max="2324" width="9.140625" style="13"/>
    <col min="2325" max="2325" width="14.140625" style="13" customWidth="1"/>
    <col min="2326" max="2560" width="9.140625" style="13"/>
    <col min="2561" max="2561" width="38.140625" style="13" customWidth="1"/>
    <col min="2562" max="2564" width="13.5703125" style="13" customWidth="1"/>
    <col min="2565" max="2567" width="9.140625" style="13"/>
    <col min="2568" max="2572" width="12.28515625" style="13" customWidth="1"/>
    <col min="2573" max="2577" width="10.7109375" style="13" customWidth="1"/>
    <col min="2578" max="2580" width="9.140625" style="13"/>
    <col min="2581" max="2581" width="14.140625" style="13" customWidth="1"/>
    <col min="2582" max="2816" width="9.140625" style="13"/>
    <col min="2817" max="2817" width="38.140625" style="13" customWidth="1"/>
    <col min="2818" max="2820" width="13.5703125" style="13" customWidth="1"/>
    <col min="2821" max="2823" width="9.140625" style="13"/>
    <col min="2824" max="2828" width="12.28515625" style="13" customWidth="1"/>
    <col min="2829" max="2833" width="10.7109375" style="13" customWidth="1"/>
    <col min="2834" max="2836" width="9.140625" style="13"/>
    <col min="2837" max="2837" width="14.140625" style="13" customWidth="1"/>
    <col min="2838" max="3072" width="9.140625" style="13"/>
    <col min="3073" max="3073" width="38.140625" style="13" customWidth="1"/>
    <col min="3074" max="3076" width="13.5703125" style="13" customWidth="1"/>
    <col min="3077" max="3079" width="9.140625" style="13"/>
    <col min="3080" max="3084" width="12.28515625" style="13" customWidth="1"/>
    <col min="3085" max="3089" width="10.7109375" style="13" customWidth="1"/>
    <col min="3090" max="3092" width="9.140625" style="13"/>
    <col min="3093" max="3093" width="14.140625" style="13" customWidth="1"/>
    <col min="3094" max="3328" width="9.140625" style="13"/>
    <col min="3329" max="3329" width="38.140625" style="13" customWidth="1"/>
    <col min="3330" max="3332" width="13.5703125" style="13" customWidth="1"/>
    <col min="3333" max="3335" width="9.140625" style="13"/>
    <col min="3336" max="3340" width="12.28515625" style="13" customWidth="1"/>
    <col min="3341" max="3345" width="10.7109375" style="13" customWidth="1"/>
    <col min="3346" max="3348" width="9.140625" style="13"/>
    <col min="3349" max="3349" width="14.140625" style="13" customWidth="1"/>
    <col min="3350" max="3584" width="9.140625" style="13"/>
    <col min="3585" max="3585" width="38.140625" style="13" customWidth="1"/>
    <col min="3586" max="3588" width="13.5703125" style="13" customWidth="1"/>
    <col min="3589" max="3591" width="9.140625" style="13"/>
    <col min="3592" max="3596" width="12.28515625" style="13" customWidth="1"/>
    <col min="3597" max="3601" width="10.7109375" style="13" customWidth="1"/>
    <col min="3602" max="3604" width="9.140625" style="13"/>
    <col min="3605" max="3605" width="14.140625" style="13" customWidth="1"/>
    <col min="3606" max="3840" width="9.140625" style="13"/>
    <col min="3841" max="3841" width="38.140625" style="13" customWidth="1"/>
    <col min="3842" max="3844" width="13.5703125" style="13" customWidth="1"/>
    <col min="3845" max="3847" width="9.140625" style="13"/>
    <col min="3848" max="3852" width="12.28515625" style="13" customWidth="1"/>
    <col min="3853" max="3857" width="10.7109375" style="13" customWidth="1"/>
    <col min="3858" max="3860" width="9.140625" style="13"/>
    <col min="3861" max="3861" width="14.140625" style="13" customWidth="1"/>
    <col min="3862" max="4096" width="9.140625" style="13"/>
    <col min="4097" max="4097" width="38.140625" style="13" customWidth="1"/>
    <col min="4098" max="4100" width="13.5703125" style="13" customWidth="1"/>
    <col min="4101" max="4103" width="9.140625" style="13"/>
    <col min="4104" max="4108" width="12.28515625" style="13" customWidth="1"/>
    <col min="4109" max="4113" width="10.7109375" style="13" customWidth="1"/>
    <col min="4114" max="4116" width="9.140625" style="13"/>
    <col min="4117" max="4117" width="14.140625" style="13" customWidth="1"/>
    <col min="4118" max="4352" width="9.140625" style="13"/>
    <col min="4353" max="4353" width="38.140625" style="13" customWidth="1"/>
    <col min="4354" max="4356" width="13.5703125" style="13" customWidth="1"/>
    <col min="4357" max="4359" width="9.140625" style="13"/>
    <col min="4360" max="4364" width="12.28515625" style="13" customWidth="1"/>
    <col min="4365" max="4369" width="10.7109375" style="13" customWidth="1"/>
    <col min="4370" max="4372" width="9.140625" style="13"/>
    <col min="4373" max="4373" width="14.140625" style="13" customWidth="1"/>
    <col min="4374" max="4608" width="9.140625" style="13"/>
    <col min="4609" max="4609" width="38.140625" style="13" customWidth="1"/>
    <col min="4610" max="4612" width="13.5703125" style="13" customWidth="1"/>
    <col min="4613" max="4615" width="9.140625" style="13"/>
    <col min="4616" max="4620" width="12.28515625" style="13" customWidth="1"/>
    <col min="4621" max="4625" width="10.7109375" style="13" customWidth="1"/>
    <col min="4626" max="4628" width="9.140625" style="13"/>
    <col min="4629" max="4629" width="14.140625" style="13" customWidth="1"/>
    <col min="4630" max="4864" width="9.140625" style="13"/>
    <col min="4865" max="4865" width="38.140625" style="13" customWidth="1"/>
    <col min="4866" max="4868" width="13.5703125" style="13" customWidth="1"/>
    <col min="4869" max="4871" width="9.140625" style="13"/>
    <col min="4872" max="4876" width="12.28515625" style="13" customWidth="1"/>
    <col min="4877" max="4881" width="10.7109375" style="13" customWidth="1"/>
    <col min="4882" max="4884" width="9.140625" style="13"/>
    <col min="4885" max="4885" width="14.140625" style="13" customWidth="1"/>
    <col min="4886" max="5120" width="9.140625" style="13"/>
    <col min="5121" max="5121" width="38.140625" style="13" customWidth="1"/>
    <col min="5122" max="5124" width="13.5703125" style="13" customWidth="1"/>
    <col min="5125" max="5127" width="9.140625" style="13"/>
    <col min="5128" max="5132" width="12.28515625" style="13" customWidth="1"/>
    <col min="5133" max="5137" width="10.7109375" style="13" customWidth="1"/>
    <col min="5138" max="5140" width="9.140625" style="13"/>
    <col min="5141" max="5141" width="14.140625" style="13" customWidth="1"/>
    <col min="5142" max="5376" width="9.140625" style="13"/>
    <col min="5377" max="5377" width="38.140625" style="13" customWidth="1"/>
    <col min="5378" max="5380" width="13.5703125" style="13" customWidth="1"/>
    <col min="5381" max="5383" width="9.140625" style="13"/>
    <col min="5384" max="5388" width="12.28515625" style="13" customWidth="1"/>
    <col min="5389" max="5393" width="10.7109375" style="13" customWidth="1"/>
    <col min="5394" max="5396" width="9.140625" style="13"/>
    <col min="5397" max="5397" width="14.140625" style="13" customWidth="1"/>
    <col min="5398" max="5632" width="9.140625" style="13"/>
    <col min="5633" max="5633" width="38.140625" style="13" customWidth="1"/>
    <col min="5634" max="5636" width="13.5703125" style="13" customWidth="1"/>
    <col min="5637" max="5639" width="9.140625" style="13"/>
    <col min="5640" max="5644" width="12.28515625" style="13" customWidth="1"/>
    <col min="5645" max="5649" width="10.7109375" style="13" customWidth="1"/>
    <col min="5650" max="5652" width="9.140625" style="13"/>
    <col min="5653" max="5653" width="14.140625" style="13" customWidth="1"/>
    <col min="5654" max="5888" width="9.140625" style="13"/>
    <col min="5889" max="5889" width="38.140625" style="13" customWidth="1"/>
    <col min="5890" max="5892" width="13.5703125" style="13" customWidth="1"/>
    <col min="5893" max="5895" width="9.140625" style="13"/>
    <col min="5896" max="5900" width="12.28515625" style="13" customWidth="1"/>
    <col min="5901" max="5905" width="10.7109375" style="13" customWidth="1"/>
    <col min="5906" max="5908" width="9.140625" style="13"/>
    <col min="5909" max="5909" width="14.140625" style="13" customWidth="1"/>
    <col min="5910" max="6144" width="9.140625" style="13"/>
    <col min="6145" max="6145" width="38.140625" style="13" customWidth="1"/>
    <col min="6146" max="6148" width="13.5703125" style="13" customWidth="1"/>
    <col min="6149" max="6151" width="9.140625" style="13"/>
    <col min="6152" max="6156" width="12.28515625" style="13" customWidth="1"/>
    <col min="6157" max="6161" width="10.7109375" style="13" customWidth="1"/>
    <col min="6162" max="6164" width="9.140625" style="13"/>
    <col min="6165" max="6165" width="14.140625" style="13" customWidth="1"/>
    <col min="6166" max="6400" width="9.140625" style="13"/>
    <col min="6401" max="6401" width="38.140625" style="13" customWidth="1"/>
    <col min="6402" max="6404" width="13.5703125" style="13" customWidth="1"/>
    <col min="6405" max="6407" width="9.140625" style="13"/>
    <col min="6408" max="6412" width="12.28515625" style="13" customWidth="1"/>
    <col min="6413" max="6417" width="10.7109375" style="13" customWidth="1"/>
    <col min="6418" max="6420" width="9.140625" style="13"/>
    <col min="6421" max="6421" width="14.140625" style="13" customWidth="1"/>
    <col min="6422" max="6656" width="9.140625" style="13"/>
    <col min="6657" max="6657" width="38.140625" style="13" customWidth="1"/>
    <col min="6658" max="6660" width="13.5703125" style="13" customWidth="1"/>
    <col min="6661" max="6663" width="9.140625" style="13"/>
    <col min="6664" max="6668" width="12.28515625" style="13" customWidth="1"/>
    <col min="6669" max="6673" width="10.7109375" style="13" customWidth="1"/>
    <col min="6674" max="6676" width="9.140625" style="13"/>
    <col min="6677" max="6677" width="14.140625" style="13" customWidth="1"/>
    <col min="6678" max="6912" width="9.140625" style="13"/>
    <col min="6913" max="6913" width="38.140625" style="13" customWidth="1"/>
    <col min="6914" max="6916" width="13.5703125" style="13" customWidth="1"/>
    <col min="6917" max="6919" width="9.140625" style="13"/>
    <col min="6920" max="6924" width="12.28515625" style="13" customWidth="1"/>
    <col min="6925" max="6929" width="10.7109375" style="13" customWidth="1"/>
    <col min="6930" max="6932" width="9.140625" style="13"/>
    <col min="6933" max="6933" width="14.140625" style="13" customWidth="1"/>
    <col min="6934" max="7168" width="9.140625" style="13"/>
    <col min="7169" max="7169" width="38.140625" style="13" customWidth="1"/>
    <col min="7170" max="7172" width="13.5703125" style="13" customWidth="1"/>
    <col min="7173" max="7175" width="9.140625" style="13"/>
    <col min="7176" max="7180" width="12.28515625" style="13" customWidth="1"/>
    <col min="7181" max="7185" width="10.7109375" style="13" customWidth="1"/>
    <col min="7186" max="7188" width="9.140625" style="13"/>
    <col min="7189" max="7189" width="14.140625" style="13" customWidth="1"/>
    <col min="7190" max="7424" width="9.140625" style="13"/>
    <col min="7425" max="7425" width="38.140625" style="13" customWidth="1"/>
    <col min="7426" max="7428" width="13.5703125" style="13" customWidth="1"/>
    <col min="7429" max="7431" width="9.140625" style="13"/>
    <col min="7432" max="7436" width="12.28515625" style="13" customWidth="1"/>
    <col min="7437" max="7441" width="10.7109375" style="13" customWidth="1"/>
    <col min="7442" max="7444" width="9.140625" style="13"/>
    <col min="7445" max="7445" width="14.140625" style="13" customWidth="1"/>
    <col min="7446" max="7680" width="9.140625" style="13"/>
    <col min="7681" max="7681" width="38.140625" style="13" customWidth="1"/>
    <col min="7682" max="7684" width="13.5703125" style="13" customWidth="1"/>
    <col min="7685" max="7687" width="9.140625" style="13"/>
    <col min="7688" max="7692" width="12.28515625" style="13" customWidth="1"/>
    <col min="7693" max="7697" width="10.7109375" style="13" customWidth="1"/>
    <col min="7698" max="7700" width="9.140625" style="13"/>
    <col min="7701" max="7701" width="14.140625" style="13" customWidth="1"/>
    <col min="7702" max="7936" width="9.140625" style="13"/>
    <col min="7937" max="7937" width="38.140625" style="13" customWidth="1"/>
    <col min="7938" max="7940" width="13.5703125" style="13" customWidth="1"/>
    <col min="7941" max="7943" width="9.140625" style="13"/>
    <col min="7944" max="7948" width="12.28515625" style="13" customWidth="1"/>
    <col min="7949" max="7953" width="10.7109375" style="13" customWidth="1"/>
    <col min="7954" max="7956" width="9.140625" style="13"/>
    <col min="7957" max="7957" width="14.140625" style="13" customWidth="1"/>
    <col min="7958" max="8192" width="9.140625" style="13"/>
    <col min="8193" max="8193" width="38.140625" style="13" customWidth="1"/>
    <col min="8194" max="8196" width="13.5703125" style="13" customWidth="1"/>
    <col min="8197" max="8199" width="9.140625" style="13"/>
    <col min="8200" max="8204" width="12.28515625" style="13" customWidth="1"/>
    <col min="8205" max="8209" width="10.7109375" style="13" customWidth="1"/>
    <col min="8210" max="8212" width="9.140625" style="13"/>
    <col min="8213" max="8213" width="14.140625" style="13" customWidth="1"/>
    <col min="8214" max="8448" width="9.140625" style="13"/>
    <col min="8449" max="8449" width="38.140625" style="13" customWidth="1"/>
    <col min="8450" max="8452" width="13.5703125" style="13" customWidth="1"/>
    <col min="8453" max="8455" width="9.140625" style="13"/>
    <col min="8456" max="8460" width="12.28515625" style="13" customWidth="1"/>
    <col min="8461" max="8465" width="10.7109375" style="13" customWidth="1"/>
    <col min="8466" max="8468" width="9.140625" style="13"/>
    <col min="8469" max="8469" width="14.140625" style="13" customWidth="1"/>
    <col min="8470" max="8704" width="9.140625" style="13"/>
    <col min="8705" max="8705" width="38.140625" style="13" customWidth="1"/>
    <col min="8706" max="8708" width="13.5703125" style="13" customWidth="1"/>
    <col min="8709" max="8711" width="9.140625" style="13"/>
    <col min="8712" max="8716" width="12.28515625" style="13" customWidth="1"/>
    <col min="8717" max="8721" width="10.7109375" style="13" customWidth="1"/>
    <col min="8722" max="8724" width="9.140625" style="13"/>
    <col min="8725" max="8725" width="14.140625" style="13" customWidth="1"/>
    <col min="8726" max="8960" width="9.140625" style="13"/>
    <col min="8961" max="8961" width="38.140625" style="13" customWidth="1"/>
    <col min="8962" max="8964" width="13.5703125" style="13" customWidth="1"/>
    <col min="8965" max="8967" width="9.140625" style="13"/>
    <col min="8968" max="8972" width="12.28515625" style="13" customWidth="1"/>
    <col min="8973" max="8977" width="10.7109375" style="13" customWidth="1"/>
    <col min="8978" max="8980" width="9.140625" style="13"/>
    <col min="8981" max="8981" width="14.140625" style="13" customWidth="1"/>
    <col min="8982" max="9216" width="9.140625" style="13"/>
    <col min="9217" max="9217" width="38.140625" style="13" customWidth="1"/>
    <col min="9218" max="9220" width="13.5703125" style="13" customWidth="1"/>
    <col min="9221" max="9223" width="9.140625" style="13"/>
    <col min="9224" max="9228" width="12.28515625" style="13" customWidth="1"/>
    <col min="9229" max="9233" width="10.7109375" style="13" customWidth="1"/>
    <col min="9234" max="9236" width="9.140625" style="13"/>
    <col min="9237" max="9237" width="14.140625" style="13" customWidth="1"/>
    <col min="9238" max="9472" width="9.140625" style="13"/>
    <col min="9473" max="9473" width="38.140625" style="13" customWidth="1"/>
    <col min="9474" max="9476" width="13.5703125" style="13" customWidth="1"/>
    <col min="9477" max="9479" width="9.140625" style="13"/>
    <col min="9480" max="9484" width="12.28515625" style="13" customWidth="1"/>
    <col min="9485" max="9489" width="10.7109375" style="13" customWidth="1"/>
    <col min="9490" max="9492" width="9.140625" style="13"/>
    <col min="9493" max="9493" width="14.140625" style="13" customWidth="1"/>
    <col min="9494" max="9728" width="9.140625" style="13"/>
    <col min="9729" max="9729" width="38.140625" style="13" customWidth="1"/>
    <col min="9730" max="9732" width="13.5703125" style="13" customWidth="1"/>
    <col min="9733" max="9735" width="9.140625" style="13"/>
    <col min="9736" max="9740" width="12.28515625" style="13" customWidth="1"/>
    <col min="9741" max="9745" width="10.7109375" style="13" customWidth="1"/>
    <col min="9746" max="9748" width="9.140625" style="13"/>
    <col min="9749" max="9749" width="14.140625" style="13" customWidth="1"/>
    <col min="9750" max="9984" width="9.140625" style="13"/>
    <col min="9985" max="9985" width="38.140625" style="13" customWidth="1"/>
    <col min="9986" max="9988" width="13.5703125" style="13" customWidth="1"/>
    <col min="9989" max="9991" width="9.140625" style="13"/>
    <col min="9992" max="9996" width="12.28515625" style="13" customWidth="1"/>
    <col min="9997" max="10001" width="10.7109375" style="13" customWidth="1"/>
    <col min="10002" max="10004" width="9.140625" style="13"/>
    <col min="10005" max="10005" width="14.140625" style="13" customWidth="1"/>
    <col min="10006" max="10240" width="9.140625" style="13"/>
    <col min="10241" max="10241" width="38.140625" style="13" customWidth="1"/>
    <col min="10242" max="10244" width="13.5703125" style="13" customWidth="1"/>
    <col min="10245" max="10247" width="9.140625" style="13"/>
    <col min="10248" max="10252" width="12.28515625" style="13" customWidth="1"/>
    <col min="10253" max="10257" width="10.7109375" style="13" customWidth="1"/>
    <col min="10258" max="10260" width="9.140625" style="13"/>
    <col min="10261" max="10261" width="14.140625" style="13" customWidth="1"/>
    <col min="10262" max="10496" width="9.140625" style="13"/>
    <col min="10497" max="10497" width="38.140625" style="13" customWidth="1"/>
    <col min="10498" max="10500" width="13.5703125" style="13" customWidth="1"/>
    <col min="10501" max="10503" width="9.140625" style="13"/>
    <col min="10504" max="10508" width="12.28515625" style="13" customWidth="1"/>
    <col min="10509" max="10513" width="10.7109375" style="13" customWidth="1"/>
    <col min="10514" max="10516" width="9.140625" style="13"/>
    <col min="10517" max="10517" width="14.140625" style="13" customWidth="1"/>
    <col min="10518" max="10752" width="9.140625" style="13"/>
    <col min="10753" max="10753" width="38.140625" style="13" customWidth="1"/>
    <col min="10754" max="10756" width="13.5703125" style="13" customWidth="1"/>
    <col min="10757" max="10759" width="9.140625" style="13"/>
    <col min="10760" max="10764" width="12.28515625" style="13" customWidth="1"/>
    <col min="10765" max="10769" width="10.7109375" style="13" customWidth="1"/>
    <col min="10770" max="10772" width="9.140625" style="13"/>
    <col min="10773" max="10773" width="14.140625" style="13" customWidth="1"/>
    <col min="10774" max="11008" width="9.140625" style="13"/>
    <col min="11009" max="11009" width="38.140625" style="13" customWidth="1"/>
    <col min="11010" max="11012" width="13.5703125" style="13" customWidth="1"/>
    <col min="11013" max="11015" width="9.140625" style="13"/>
    <col min="11016" max="11020" width="12.28515625" style="13" customWidth="1"/>
    <col min="11021" max="11025" width="10.7109375" style="13" customWidth="1"/>
    <col min="11026" max="11028" width="9.140625" style="13"/>
    <col min="11029" max="11029" width="14.140625" style="13" customWidth="1"/>
    <col min="11030" max="11264" width="9.140625" style="13"/>
    <col min="11265" max="11265" width="38.140625" style="13" customWidth="1"/>
    <col min="11266" max="11268" width="13.5703125" style="13" customWidth="1"/>
    <col min="11269" max="11271" width="9.140625" style="13"/>
    <col min="11272" max="11276" width="12.28515625" style="13" customWidth="1"/>
    <col min="11277" max="11281" width="10.7109375" style="13" customWidth="1"/>
    <col min="11282" max="11284" width="9.140625" style="13"/>
    <col min="11285" max="11285" width="14.140625" style="13" customWidth="1"/>
    <col min="11286" max="11520" width="9.140625" style="13"/>
    <col min="11521" max="11521" width="38.140625" style="13" customWidth="1"/>
    <col min="11522" max="11524" width="13.5703125" style="13" customWidth="1"/>
    <col min="11525" max="11527" width="9.140625" style="13"/>
    <col min="11528" max="11532" width="12.28515625" style="13" customWidth="1"/>
    <col min="11533" max="11537" width="10.7109375" style="13" customWidth="1"/>
    <col min="11538" max="11540" width="9.140625" style="13"/>
    <col min="11541" max="11541" width="14.140625" style="13" customWidth="1"/>
    <col min="11542" max="11776" width="9.140625" style="13"/>
    <col min="11777" max="11777" width="38.140625" style="13" customWidth="1"/>
    <col min="11778" max="11780" width="13.5703125" style="13" customWidth="1"/>
    <col min="11781" max="11783" width="9.140625" style="13"/>
    <col min="11784" max="11788" width="12.28515625" style="13" customWidth="1"/>
    <col min="11789" max="11793" width="10.7109375" style="13" customWidth="1"/>
    <col min="11794" max="11796" width="9.140625" style="13"/>
    <col min="11797" max="11797" width="14.140625" style="13" customWidth="1"/>
    <col min="11798" max="12032" width="9.140625" style="13"/>
    <col min="12033" max="12033" width="38.140625" style="13" customWidth="1"/>
    <col min="12034" max="12036" width="13.5703125" style="13" customWidth="1"/>
    <col min="12037" max="12039" width="9.140625" style="13"/>
    <col min="12040" max="12044" width="12.28515625" style="13" customWidth="1"/>
    <col min="12045" max="12049" width="10.7109375" style="13" customWidth="1"/>
    <col min="12050" max="12052" width="9.140625" style="13"/>
    <col min="12053" max="12053" width="14.140625" style="13" customWidth="1"/>
    <col min="12054" max="12288" width="9.140625" style="13"/>
    <col min="12289" max="12289" width="38.140625" style="13" customWidth="1"/>
    <col min="12290" max="12292" width="13.5703125" style="13" customWidth="1"/>
    <col min="12293" max="12295" width="9.140625" style="13"/>
    <col min="12296" max="12300" width="12.28515625" style="13" customWidth="1"/>
    <col min="12301" max="12305" width="10.7109375" style="13" customWidth="1"/>
    <col min="12306" max="12308" width="9.140625" style="13"/>
    <col min="12309" max="12309" width="14.140625" style="13" customWidth="1"/>
    <col min="12310" max="12544" width="9.140625" style="13"/>
    <col min="12545" max="12545" width="38.140625" style="13" customWidth="1"/>
    <col min="12546" max="12548" width="13.5703125" style="13" customWidth="1"/>
    <col min="12549" max="12551" width="9.140625" style="13"/>
    <col min="12552" max="12556" width="12.28515625" style="13" customWidth="1"/>
    <col min="12557" max="12561" width="10.7109375" style="13" customWidth="1"/>
    <col min="12562" max="12564" width="9.140625" style="13"/>
    <col min="12565" max="12565" width="14.140625" style="13" customWidth="1"/>
    <col min="12566" max="12800" width="9.140625" style="13"/>
    <col min="12801" max="12801" width="38.140625" style="13" customWidth="1"/>
    <col min="12802" max="12804" width="13.5703125" style="13" customWidth="1"/>
    <col min="12805" max="12807" width="9.140625" style="13"/>
    <col min="12808" max="12812" width="12.28515625" style="13" customWidth="1"/>
    <col min="12813" max="12817" width="10.7109375" style="13" customWidth="1"/>
    <col min="12818" max="12820" width="9.140625" style="13"/>
    <col min="12821" max="12821" width="14.140625" style="13" customWidth="1"/>
    <col min="12822" max="13056" width="9.140625" style="13"/>
    <col min="13057" max="13057" width="38.140625" style="13" customWidth="1"/>
    <col min="13058" max="13060" width="13.5703125" style="13" customWidth="1"/>
    <col min="13061" max="13063" width="9.140625" style="13"/>
    <col min="13064" max="13068" width="12.28515625" style="13" customWidth="1"/>
    <col min="13069" max="13073" width="10.7109375" style="13" customWidth="1"/>
    <col min="13074" max="13076" width="9.140625" style="13"/>
    <col min="13077" max="13077" width="14.140625" style="13" customWidth="1"/>
    <col min="13078" max="13312" width="9.140625" style="13"/>
    <col min="13313" max="13313" width="38.140625" style="13" customWidth="1"/>
    <col min="13314" max="13316" width="13.5703125" style="13" customWidth="1"/>
    <col min="13317" max="13319" width="9.140625" style="13"/>
    <col min="13320" max="13324" width="12.28515625" style="13" customWidth="1"/>
    <col min="13325" max="13329" width="10.7109375" style="13" customWidth="1"/>
    <col min="13330" max="13332" width="9.140625" style="13"/>
    <col min="13333" max="13333" width="14.140625" style="13" customWidth="1"/>
    <col min="13334" max="13568" width="9.140625" style="13"/>
    <col min="13569" max="13569" width="38.140625" style="13" customWidth="1"/>
    <col min="13570" max="13572" width="13.5703125" style="13" customWidth="1"/>
    <col min="13573" max="13575" width="9.140625" style="13"/>
    <col min="13576" max="13580" width="12.28515625" style="13" customWidth="1"/>
    <col min="13581" max="13585" width="10.7109375" style="13" customWidth="1"/>
    <col min="13586" max="13588" width="9.140625" style="13"/>
    <col min="13589" max="13589" width="14.140625" style="13" customWidth="1"/>
    <col min="13590" max="13824" width="9.140625" style="13"/>
    <col min="13825" max="13825" width="38.140625" style="13" customWidth="1"/>
    <col min="13826" max="13828" width="13.5703125" style="13" customWidth="1"/>
    <col min="13829" max="13831" width="9.140625" style="13"/>
    <col min="13832" max="13836" width="12.28515625" style="13" customWidth="1"/>
    <col min="13837" max="13841" width="10.7109375" style="13" customWidth="1"/>
    <col min="13842" max="13844" width="9.140625" style="13"/>
    <col min="13845" max="13845" width="14.140625" style="13" customWidth="1"/>
    <col min="13846" max="14080" width="9.140625" style="13"/>
    <col min="14081" max="14081" width="38.140625" style="13" customWidth="1"/>
    <col min="14082" max="14084" width="13.5703125" style="13" customWidth="1"/>
    <col min="14085" max="14087" width="9.140625" style="13"/>
    <col min="14088" max="14092" width="12.28515625" style="13" customWidth="1"/>
    <col min="14093" max="14097" width="10.7109375" style="13" customWidth="1"/>
    <col min="14098" max="14100" width="9.140625" style="13"/>
    <col min="14101" max="14101" width="14.140625" style="13" customWidth="1"/>
    <col min="14102" max="14336" width="9.140625" style="13"/>
    <col min="14337" max="14337" width="38.140625" style="13" customWidth="1"/>
    <col min="14338" max="14340" width="13.5703125" style="13" customWidth="1"/>
    <col min="14341" max="14343" width="9.140625" style="13"/>
    <col min="14344" max="14348" width="12.28515625" style="13" customWidth="1"/>
    <col min="14349" max="14353" width="10.7109375" style="13" customWidth="1"/>
    <col min="14354" max="14356" width="9.140625" style="13"/>
    <col min="14357" max="14357" width="14.140625" style="13" customWidth="1"/>
    <col min="14358" max="14592" width="9.140625" style="13"/>
    <col min="14593" max="14593" width="38.140625" style="13" customWidth="1"/>
    <col min="14594" max="14596" width="13.5703125" style="13" customWidth="1"/>
    <col min="14597" max="14599" width="9.140625" style="13"/>
    <col min="14600" max="14604" width="12.28515625" style="13" customWidth="1"/>
    <col min="14605" max="14609" width="10.7109375" style="13" customWidth="1"/>
    <col min="14610" max="14612" width="9.140625" style="13"/>
    <col min="14613" max="14613" width="14.140625" style="13" customWidth="1"/>
    <col min="14614" max="14848" width="9.140625" style="13"/>
    <col min="14849" max="14849" width="38.140625" style="13" customWidth="1"/>
    <col min="14850" max="14852" width="13.5703125" style="13" customWidth="1"/>
    <col min="14853" max="14855" width="9.140625" style="13"/>
    <col min="14856" max="14860" width="12.28515625" style="13" customWidth="1"/>
    <col min="14861" max="14865" width="10.7109375" style="13" customWidth="1"/>
    <col min="14866" max="14868" width="9.140625" style="13"/>
    <col min="14869" max="14869" width="14.140625" style="13" customWidth="1"/>
    <col min="14870" max="15104" width="9.140625" style="13"/>
    <col min="15105" max="15105" width="38.140625" style="13" customWidth="1"/>
    <col min="15106" max="15108" width="13.5703125" style="13" customWidth="1"/>
    <col min="15109" max="15111" width="9.140625" style="13"/>
    <col min="15112" max="15116" width="12.28515625" style="13" customWidth="1"/>
    <col min="15117" max="15121" width="10.7109375" style="13" customWidth="1"/>
    <col min="15122" max="15124" width="9.140625" style="13"/>
    <col min="15125" max="15125" width="14.140625" style="13" customWidth="1"/>
    <col min="15126" max="15360" width="9.140625" style="13"/>
    <col min="15361" max="15361" width="38.140625" style="13" customWidth="1"/>
    <col min="15362" max="15364" width="13.5703125" style="13" customWidth="1"/>
    <col min="15365" max="15367" width="9.140625" style="13"/>
    <col min="15368" max="15372" width="12.28515625" style="13" customWidth="1"/>
    <col min="15373" max="15377" width="10.7109375" style="13" customWidth="1"/>
    <col min="15378" max="15380" width="9.140625" style="13"/>
    <col min="15381" max="15381" width="14.140625" style="13" customWidth="1"/>
    <col min="15382" max="15616" width="9.140625" style="13"/>
    <col min="15617" max="15617" width="38.140625" style="13" customWidth="1"/>
    <col min="15618" max="15620" width="13.5703125" style="13" customWidth="1"/>
    <col min="15621" max="15623" width="9.140625" style="13"/>
    <col min="15624" max="15628" width="12.28515625" style="13" customWidth="1"/>
    <col min="15629" max="15633" width="10.7109375" style="13" customWidth="1"/>
    <col min="15634" max="15636" width="9.140625" style="13"/>
    <col min="15637" max="15637" width="14.140625" style="13" customWidth="1"/>
    <col min="15638" max="15872" width="9.140625" style="13"/>
    <col min="15873" max="15873" width="38.140625" style="13" customWidth="1"/>
    <col min="15874" max="15876" width="13.5703125" style="13" customWidth="1"/>
    <col min="15877" max="15879" width="9.140625" style="13"/>
    <col min="15880" max="15884" width="12.28515625" style="13" customWidth="1"/>
    <col min="15885" max="15889" width="10.7109375" style="13" customWidth="1"/>
    <col min="15890" max="15892" width="9.140625" style="13"/>
    <col min="15893" max="15893" width="14.140625" style="13" customWidth="1"/>
    <col min="15894" max="16128" width="9.140625" style="13"/>
    <col min="16129" max="16129" width="38.140625" style="13" customWidth="1"/>
    <col min="16130" max="16132" width="13.5703125" style="13" customWidth="1"/>
    <col min="16133" max="16135" width="9.140625" style="13"/>
    <col min="16136" max="16140" width="12.28515625" style="13" customWidth="1"/>
    <col min="16141" max="16145" width="10.7109375" style="13" customWidth="1"/>
    <col min="16146" max="16148" width="9.140625" style="13"/>
    <col min="16149" max="16149" width="14.140625" style="13" customWidth="1"/>
    <col min="16150" max="16384" width="9.140625" style="13"/>
  </cols>
  <sheetData>
    <row r="1" spans="1:17" ht="15.75">
      <c r="A1" s="1"/>
      <c r="B1" s="2"/>
      <c r="C1" s="2"/>
      <c r="D1" s="2"/>
      <c r="E1" s="3"/>
      <c r="F1" s="3"/>
      <c r="G1" s="3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s="6" customFormat="1" ht="20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8.25" customHeight="1">
      <c r="A3" s="3"/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3"/>
      <c r="N3" s="3"/>
      <c r="O3" s="3"/>
      <c r="P3" s="3"/>
      <c r="Q3" s="3"/>
    </row>
    <row r="4" spans="1:17" ht="19.5" customHeight="1" thickBot="1">
      <c r="A4" s="7"/>
      <c r="B4" s="8"/>
      <c r="C4" s="8"/>
      <c r="D4" s="8"/>
      <c r="E4" s="9"/>
      <c r="F4" s="9"/>
      <c r="G4" s="9"/>
      <c r="H4" s="8"/>
      <c r="I4" s="8"/>
      <c r="J4" s="8"/>
      <c r="K4" s="8"/>
      <c r="L4" s="10"/>
      <c r="M4" s="9"/>
      <c r="N4" s="11" t="s">
        <v>1</v>
      </c>
      <c r="O4" s="12"/>
      <c r="P4" s="12"/>
      <c r="Q4" s="12"/>
    </row>
    <row r="5" spans="1:17" ht="21" customHeight="1">
      <c r="A5" s="14" t="s">
        <v>2</v>
      </c>
      <c r="B5" s="15" t="s">
        <v>3</v>
      </c>
      <c r="C5" s="16"/>
      <c r="D5" s="17"/>
      <c r="E5" s="18" t="s">
        <v>4</v>
      </c>
      <c r="F5" s="19"/>
      <c r="G5" s="20"/>
      <c r="H5" s="15" t="s">
        <v>5</v>
      </c>
      <c r="I5" s="16"/>
      <c r="J5" s="16"/>
      <c r="K5" s="16"/>
      <c r="L5" s="17"/>
      <c r="M5" s="18" t="s">
        <v>6</v>
      </c>
      <c r="N5" s="21"/>
      <c r="O5" s="21"/>
      <c r="P5" s="21"/>
      <c r="Q5" s="22"/>
    </row>
    <row r="6" spans="1:17" ht="38.25">
      <c r="A6" s="23"/>
      <c r="B6" s="24" t="s">
        <v>7</v>
      </c>
      <c r="C6" s="25" t="s">
        <v>8</v>
      </c>
      <c r="D6" s="26" t="s">
        <v>9</v>
      </c>
      <c r="E6" s="24" t="s">
        <v>7</v>
      </c>
      <c r="F6" s="27" t="s">
        <v>8</v>
      </c>
      <c r="G6" s="28" t="s">
        <v>9</v>
      </c>
      <c r="H6" s="29" t="s">
        <v>10</v>
      </c>
      <c r="I6" s="30" t="s">
        <v>11</v>
      </c>
      <c r="J6" s="30" t="s">
        <v>12</v>
      </c>
      <c r="K6" s="30" t="s">
        <v>13</v>
      </c>
      <c r="L6" s="31" t="s">
        <v>7</v>
      </c>
      <c r="M6" s="32" t="s">
        <v>10</v>
      </c>
      <c r="N6" s="27" t="s">
        <v>11</v>
      </c>
      <c r="O6" s="27" t="s">
        <v>12</v>
      </c>
      <c r="P6" s="27" t="s">
        <v>13</v>
      </c>
      <c r="Q6" s="28" t="s">
        <v>7</v>
      </c>
    </row>
    <row r="7" spans="1:17" ht="30.75" customHeight="1">
      <c r="A7" s="33" t="s">
        <v>14</v>
      </c>
      <c r="B7" s="34">
        <f t="shared" ref="B7:Q7" si="0">B9+B21+B22</f>
        <v>169064</v>
      </c>
      <c r="C7" s="35">
        <f t="shared" si="0"/>
        <v>81796</v>
      </c>
      <c r="D7" s="36">
        <f t="shared" si="0"/>
        <v>87268</v>
      </c>
      <c r="E7" s="34">
        <f t="shared" si="0"/>
        <v>7223</v>
      </c>
      <c r="F7" s="35">
        <f t="shared" si="0"/>
        <v>554</v>
      </c>
      <c r="G7" s="36">
        <f t="shared" si="0"/>
        <v>6669</v>
      </c>
      <c r="H7" s="34">
        <f t="shared" si="0"/>
        <v>929</v>
      </c>
      <c r="I7" s="35">
        <f t="shared" si="0"/>
        <v>791</v>
      </c>
      <c r="J7" s="35">
        <f t="shared" si="0"/>
        <v>9609</v>
      </c>
      <c r="K7" s="35">
        <f t="shared" si="0"/>
        <v>75939</v>
      </c>
      <c r="L7" s="36">
        <f t="shared" si="0"/>
        <v>87268</v>
      </c>
      <c r="M7" s="34">
        <f t="shared" si="0"/>
        <v>232</v>
      </c>
      <c r="N7" s="35">
        <f t="shared" si="0"/>
        <v>289</v>
      </c>
      <c r="O7" s="35">
        <f t="shared" si="0"/>
        <v>853</v>
      </c>
      <c r="P7" s="35">
        <f t="shared" si="0"/>
        <v>5295</v>
      </c>
      <c r="Q7" s="36">
        <f t="shared" si="0"/>
        <v>6669</v>
      </c>
    </row>
    <row r="8" spans="1:17" s="41" customFormat="1" ht="17.25" customHeight="1">
      <c r="A8" s="37" t="s">
        <v>15</v>
      </c>
      <c r="B8" s="38"/>
      <c r="C8" s="39"/>
      <c r="D8" s="40"/>
      <c r="E8" s="38"/>
      <c r="F8" s="39"/>
      <c r="G8" s="40"/>
      <c r="H8" s="38"/>
      <c r="I8" s="39"/>
      <c r="J8" s="39"/>
      <c r="K8" s="39"/>
      <c r="L8" s="40"/>
      <c r="M8" s="38"/>
      <c r="N8" s="39"/>
      <c r="O8" s="39"/>
      <c r="P8" s="39"/>
      <c r="Q8" s="40"/>
    </row>
    <row r="9" spans="1:17">
      <c r="A9" s="42" t="s">
        <v>16</v>
      </c>
      <c r="B9" s="43">
        <f t="shared" ref="B9:Q9" si="1">SUM(B10:B20)</f>
        <v>68731</v>
      </c>
      <c r="C9" s="44">
        <f t="shared" si="1"/>
        <v>0</v>
      </c>
      <c r="D9" s="45">
        <f t="shared" si="1"/>
        <v>68731</v>
      </c>
      <c r="E9" s="43">
        <f t="shared" si="1"/>
        <v>5580</v>
      </c>
      <c r="F9" s="44">
        <f t="shared" si="1"/>
        <v>0</v>
      </c>
      <c r="G9" s="46">
        <f t="shared" si="1"/>
        <v>5580</v>
      </c>
      <c r="H9" s="43">
        <f t="shared" si="1"/>
        <v>527</v>
      </c>
      <c r="I9" s="44">
        <f t="shared" si="1"/>
        <v>666</v>
      </c>
      <c r="J9" s="44">
        <f t="shared" si="1"/>
        <v>3299</v>
      </c>
      <c r="K9" s="44">
        <f t="shared" si="1"/>
        <v>64239</v>
      </c>
      <c r="L9" s="45">
        <f t="shared" si="1"/>
        <v>68731</v>
      </c>
      <c r="M9" s="43">
        <f t="shared" si="1"/>
        <v>193</v>
      </c>
      <c r="N9" s="44">
        <f t="shared" si="1"/>
        <v>250</v>
      </c>
      <c r="O9" s="44">
        <f t="shared" si="1"/>
        <v>466</v>
      </c>
      <c r="P9" s="44">
        <f t="shared" si="1"/>
        <v>4671</v>
      </c>
      <c r="Q9" s="45">
        <f t="shared" si="1"/>
        <v>5580</v>
      </c>
    </row>
    <row r="10" spans="1:17">
      <c r="A10" s="47" t="s">
        <v>17</v>
      </c>
      <c r="B10" s="48">
        <f t="shared" ref="B10:B19" si="2">SUM(C10:D10)</f>
        <v>10456</v>
      </c>
      <c r="C10" s="49">
        <v>0</v>
      </c>
      <c r="D10" s="50">
        <f>L10</f>
        <v>10456</v>
      </c>
      <c r="E10" s="48">
        <f>SUM(F10:G10)</f>
        <v>172</v>
      </c>
      <c r="F10" s="49">
        <v>0</v>
      </c>
      <c r="G10" s="49">
        <f>Q10</f>
        <v>172</v>
      </c>
      <c r="H10" s="48">
        <v>0</v>
      </c>
      <c r="I10" s="49">
        <v>1</v>
      </c>
      <c r="J10" s="49">
        <v>448</v>
      </c>
      <c r="K10" s="49">
        <v>10007</v>
      </c>
      <c r="L10" s="50">
        <f>SUM(H10:K10)</f>
        <v>10456</v>
      </c>
      <c r="M10" s="48">
        <v>0</v>
      </c>
      <c r="N10" s="49">
        <v>0</v>
      </c>
      <c r="O10" s="49">
        <v>0</v>
      </c>
      <c r="P10" s="49">
        <v>172</v>
      </c>
      <c r="Q10" s="50">
        <f>SUM(M10:P10)</f>
        <v>172</v>
      </c>
    </row>
    <row r="11" spans="1:17">
      <c r="A11" s="47" t="s">
        <v>18</v>
      </c>
      <c r="B11" s="48">
        <f t="shared" si="2"/>
        <v>34791</v>
      </c>
      <c r="C11" s="49">
        <v>0</v>
      </c>
      <c r="D11" s="50">
        <f t="shared" ref="D11:D20" si="3">L11</f>
        <v>34791</v>
      </c>
      <c r="E11" s="48">
        <f t="shared" ref="E11:E20" si="4">SUM(F11:G11)</f>
        <v>4673</v>
      </c>
      <c r="F11" s="49">
        <v>0</v>
      </c>
      <c r="G11" s="49">
        <f t="shared" ref="G11:G20" si="5">Q11</f>
        <v>4673</v>
      </c>
      <c r="H11" s="48">
        <v>502</v>
      </c>
      <c r="I11" s="49">
        <v>642</v>
      </c>
      <c r="J11" s="49">
        <v>1822</v>
      </c>
      <c r="K11" s="49">
        <v>31825</v>
      </c>
      <c r="L11" s="50">
        <f t="shared" ref="L11:L20" si="6">SUM(H11:K11)</f>
        <v>34791</v>
      </c>
      <c r="M11" s="48">
        <v>192</v>
      </c>
      <c r="N11" s="49">
        <v>245</v>
      </c>
      <c r="O11" s="49">
        <v>383</v>
      </c>
      <c r="P11" s="49">
        <v>3853</v>
      </c>
      <c r="Q11" s="50">
        <f t="shared" ref="Q11:Q20" si="7">SUM(M11:P11)</f>
        <v>4673</v>
      </c>
    </row>
    <row r="12" spans="1:17">
      <c r="A12" s="47" t="s">
        <v>19</v>
      </c>
      <c r="B12" s="48">
        <f t="shared" si="2"/>
        <v>1962</v>
      </c>
      <c r="C12" s="49">
        <v>0</v>
      </c>
      <c r="D12" s="50">
        <f t="shared" si="3"/>
        <v>1962</v>
      </c>
      <c r="E12" s="48">
        <f t="shared" si="4"/>
        <v>3</v>
      </c>
      <c r="F12" s="49">
        <v>0</v>
      </c>
      <c r="G12" s="49">
        <f t="shared" si="5"/>
        <v>3</v>
      </c>
      <c r="H12" s="48">
        <v>0</v>
      </c>
      <c r="I12" s="49">
        <v>0</v>
      </c>
      <c r="J12" s="49">
        <v>0</v>
      </c>
      <c r="K12" s="49">
        <v>1962</v>
      </c>
      <c r="L12" s="50">
        <f t="shared" si="6"/>
        <v>1962</v>
      </c>
      <c r="M12" s="48">
        <v>0</v>
      </c>
      <c r="N12" s="49">
        <v>0</v>
      </c>
      <c r="O12" s="49">
        <v>0</v>
      </c>
      <c r="P12" s="49">
        <v>3</v>
      </c>
      <c r="Q12" s="50">
        <f t="shared" si="7"/>
        <v>3</v>
      </c>
    </row>
    <row r="13" spans="1:17">
      <c r="A13" s="47" t="s">
        <v>20</v>
      </c>
      <c r="B13" s="48">
        <f t="shared" si="2"/>
        <v>15559</v>
      </c>
      <c r="C13" s="49">
        <v>0</v>
      </c>
      <c r="D13" s="50">
        <f t="shared" si="3"/>
        <v>15559</v>
      </c>
      <c r="E13" s="48">
        <f t="shared" si="4"/>
        <v>573</v>
      </c>
      <c r="F13" s="49">
        <v>0</v>
      </c>
      <c r="G13" s="49">
        <f t="shared" si="5"/>
        <v>573</v>
      </c>
      <c r="H13" s="48">
        <v>25</v>
      </c>
      <c r="I13" s="49">
        <v>22</v>
      </c>
      <c r="J13" s="49">
        <v>87</v>
      </c>
      <c r="K13" s="49">
        <v>15425</v>
      </c>
      <c r="L13" s="50">
        <f t="shared" si="6"/>
        <v>15559</v>
      </c>
      <c r="M13" s="48">
        <v>1</v>
      </c>
      <c r="N13" s="49">
        <v>4</v>
      </c>
      <c r="O13" s="49">
        <v>20</v>
      </c>
      <c r="P13" s="49">
        <v>548</v>
      </c>
      <c r="Q13" s="50">
        <f t="shared" si="7"/>
        <v>573</v>
      </c>
    </row>
    <row r="14" spans="1:17">
      <c r="A14" s="47" t="s">
        <v>21</v>
      </c>
      <c r="B14" s="48">
        <f t="shared" si="2"/>
        <v>729</v>
      </c>
      <c r="C14" s="49">
        <v>0</v>
      </c>
      <c r="D14" s="50">
        <f t="shared" si="3"/>
        <v>729</v>
      </c>
      <c r="E14" s="48">
        <f t="shared" si="4"/>
        <v>17</v>
      </c>
      <c r="F14" s="49">
        <v>0</v>
      </c>
      <c r="G14" s="49">
        <f t="shared" si="5"/>
        <v>17</v>
      </c>
      <c r="H14" s="48">
        <v>0</v>
      </c>
      <c r="I14" s="49">
        <v>0</v>
      </c>
      <c r="J14" s="49">
        <v>94</v>
      </c>
      <c r="K14" s="49">
        <v>635</v>
      </c>
      <c r="L14" s="50">
        <f t="shared" si="6"/>
        <v>729</v>
      </c>
      <c r="M14" s="48">
        <v>0</v>
      </c>
      <c r="N14" s="49">
        <v>0</v>
      </c>
      <c r="O14" s="49">
        <v>1</v>
      </c>
      <c r="P14" s="49">
        <v>16</v>
      </c>
      <c r="Q14" s="50">
        <f t="shared" si="7"/>
        <v>17</v>
      </c>
    </row>
    <row r="15" spans="1:17">
      <c r="A15" s="47" t="s">
        <v>22</v>
      </c>
      <c r="B15" s="48">
        <f t="shared" si="2"/>
        <v>795</v>
      </c>
      <c r="C15" s="49">
        <v>0</v>
      </c>
      <c r="D15" s="50">
        <f t="shared" si="3"/>
        <v>795</v>
      </c>
      <c r="E15" s="48">
        <f t="shared" si="4"/>
        <v>62</v>
      </c>
      <c r="F15" s="49">
        <v>0</v>
      </c>
      <c r="G15" s="49">
        <f t="shared" si="5"/>
        <v>62</v>
      </c>
      <c r="H15" s="48">
        <v>0</v>
      </c>
      <c r="I15" s="49">
        <v>0</v>
      </c>
      <c r="J15" s="49">
        <v>785</v>
      </c>
      <c r="K15" s="49">
        <v>10</v>
      </c>
      <c r="L15" s="50">
        <f t="shared" si="6"/>
        <v>795</v>
      </c>
      <c r="M15" s="48">
        <v>0</v>
      </c>
      <c r="N15" s="49">
        <v>0</v>
      </c>
      <c r="O15" s="49">
        <v>59</v>
      </c>
      <c r="P15" s="49">
        <v>3</v>
      </c>
      <c r="Q15" s="50">
        <f t="shared" si="7"/>
        <v>62</v>
      </c>
    </row>
    <row r="16" spans="1:17">
      <c r="A16" s="47" t="s">
        <v>23</v>
      </c>
      <c r="B16" s="48">
        <f t="shared" si="2"/>
        <v>2102</v>
      </c>
      <c r="C16" s="49">
        <v>0</v>
      </c>
      <c r="D16" s="50">
        <f t="shared" si="3"/>
        <v>2102</v>
      </c>
      <c r="E16" s="48">
        <f t="shared" si="4"/>
        <v>5</v>
      </c>
      <c r="F16" s="49">
        <v>0</v>
      </c>
      <c r="G16" s="49">
        <f t="shared" si="5"/>
        <v>5</v>
      </c>
      <c r="H16" s="48">
        <v>0</v>
      </c>
      <c r="I16" s="49">
        <v>0</v>
      </c>
      <c r="J16" s="49">
        <v>0</v>
      </c>
      <c r="K16" s="49">
        <v>2102</v>
      </c>
      <c r="L16" s="50">
        <f t="shared" si="6"/>
        <v>2102</v>
      </c>
      <c r="M16" s="48">
        <v>0</v>
      </c>
      <c r="N16" s="49">
        <v>0</v>
      </c>
      <c r="O16" s="49">
        <v>0</v>
      </c>
      <c r="P16" s="49">
        <v>5</v>
      </c>
      <c r="Q16" s="50">
        <f t="shared" si="7"/>
        <v>5</v>
      </c>
    </row>
    <row r="17" spans="1:17">
      <c r="A17" s="47" t="s">
        <v>24</v>
      </c>
      <c r="B17" s="48">
        <f t="shared" si="2"/>
        <v>583</v>
      </c>
      <c r="C17" s="49">
        <v>0</v>
      </c>
      <c r="D17" s="50">
        <f t="shared" si="3"/>
        <v>583</v>
      </c>
      <c r="E17" s="48">
        <f t="shared" si="4"/>
        <v>12</v>
      </c>
      <c r="F17" s="49">
        <v>0</v>
      </c>
      <c r="G17" s="49">
        <f t="shared" si="5"/>
        <v>12</v>
      </c>
      <c r="H17" s="48">
        <v>0</v>
      </c>
      <c r="I17" s="49">
        <v>0</v>
      </c>
      <c r="J17" s="49">
        <v>4</v>
      </c>
      <c r="K17" s="49">
        <v>579</v>
      </c>
      <c r="L17" s="50">
        <f t="shared" si="6"/>
        <v>583</v>
      </c>
      <c r="M17" s="48">
        <v>0</v>
      </c>
      <c r="N17" s="49">
        <v>0</v>
      </c>
      <c r="O17" s="49">
        <v>0</v>
      </c>
      <c r="P17" s="49">
        <v>12</v>
      </c>
      <c r="Q17" s="50">
        <f t="shared" si="7"/>
        <v>12</v>
      </c>
    </row>
    <row r="18" spans="1:17">
      <c r="A18" s="47" t="s">
        <v>25</v>
      </c>
      <c r="B18" s="48">
        <f t="shared" si="2"/>
        <v>444</v>
      </c>
      <c r="C18" s="49">
        <v>0</v>
      </c>
      <c r="D18" s="50">
        <f t="shared" si="3"/>
        <v>444</v>
      </c>
      <c r="E18" s="48">
        <f t="shared" si="4"/>
        <v>32</v>
      </c>
      <c r="F18" s="49">
        <v>0</v>
      </c>
      <c r="G18" s="49">
        <f t="shared" si="5"/>
        <v>32</v>
      </c>
      <c r="H18" s="48">
        <v>0</v>
      </c>
      <c r="I18" s="49">
        <v>1</v>
      </c>
      <c r="J18" s="49">
        <v>2</v>
      </c>
      <c r="K18" s="49">
        <v>441</v>
      </c>
      <c r="L18" s="50">
        <f t="shared" si="6"/>
        <v>444</v>
      </c>
      <c r="M18" s="48">
        <v>0</v>
      </c>
      <c r="N18" s="49">
        <v>1</v>
      </c>
      <c r="O18" s="49">
        <v>2</v>
      </c>
      <c r="P18" s="49">
        <v>29</v>
      </c>
      <c r="Q18" s="50">
        <f t="shared" si="7"/>
        <v>32</v>
      </c>
    </row>
    <row r="19" spans="1:17">
      <c r="A19" s="47" t="s">
        <v>26</v>
      </c>
      <c r="B19" s="48">
        <f t="shared" si="2"/>
        <v>1262</v>
      </c>
      <c r="C19" s="49">
        <v>0</v>
      </c>
      <c r="D19" s="50">
        <f t="shared" si="3"/>
        <v>1262</v>
      </c>
      <c r="E19" s="48">
        <f t="shared" si="4"/>
        <v>30</v>
      </c>
      <c r="F19" s="49">
        <v>0</v>
      </c>
      <c r="G19" s="49">
        <f t="shared" si="5"/>
        <v>30</v>
      </c>
      <c r="H19" s="48">
        <v>0</v>
      </c>
      <c r="I19" s="49">
        <v>0</v>
      </c>
      <c r="J19" s="49">
        <v>57</v>
      </c>
      <c r="K19" s="49">
        <v>1205</v>
      </c>
      <c r="L19" s="50">
        <f t="shared" si="6"/>
        <v>1262</v>
      </c>
      <c r="M19" s="48">
        <v>0</v>
      </c>
      <c r="N19" s="49">
        <v>0</v>
      </c>
      <c r="O19" s="49">
        <v>1</v>
      </c>
      <c r="P19" s="49">
        <v>29</v>
      </c>
      <c r="Q19" s="50">
        <f t="shared" si="7"/>
        <v>30</v>
      </c>
    </row>
    <row r="20" spans="1:17">
      <c r="A20" s="47" t="s">
        <v>27</v>
      </c>
      <c r="B20" s="48">
        <f>SUM(C20:D20)</f>
        <v>48</v>
      </c>
      <c r="C20" s="49">
        <v>0</v>
      </c>
      <c r="D20" s="50">
        <f t="shared" si="3"/>
        <v>48</v>
      </c>
      <c r="E20" s="48">
        <f t="shared" si="4"/>
        <v>1</v>
      </c>
      <c r="F20" s="49">
        <v>0</v>
      </c>
      <c r="G20" s="49">
        <f t="shared" si="5"/>
        <v>1</v>
      </c>
      <c r="H20" s="48">
        <v>0</v>
      </c>
      <c r="I20" s="49">
        <v>0</v>
      </c>
      <c r="J20" s="49">
        <v>0</v>
      </c>
      <c r="K20" s="49">
        <v>48</v>
      </c>
      <c r="L20" s="50">
        <f t="shared" si="6"/>
        <v>48</v>
      </c>
      <c r="M20" s="48">
        <v>0</v>
      </c>
      <c r="N20" s="49">
        <v>0</v>
      </c>
      <c r="O20" s="49">
        <v>0</v>
      </c>
      <c r="P20" s="49">
        <v>1</v>
      </c>
      <c r="Q20" s="50">
        <f t="shared" si="7"/>
        <v>1</v>
      </c>
    </row>
    <row r="21" spans="1:17">
      <c r="A21" s="42" t="s">
        <v>28</v>
      </c>
      <c r="B21" s="51">
        <f>SUM(C21:D21)</f>
        <v>96008</v>
      </c>
      <c r="C21" s="44">
        <v>81796</v>
      </c>
      <c r="D21" s="45">
        <f>L21</f>
        <v>14212</v>
      </c>
      <c r="E21" s="43">
        <f>SUM(F21:G21)</f>
        <v>1259</v>
      </c>
      <c r="F21" s="44">
        <v>554</v>
      </c>
      <c r="G21" s="44">
        <f>Q21</f>
        <v>705</v>
      </c>
      <c r="H21" s="43">
        <v>402</v>
      </c>
      <c r="I21" s="44">
        <v>125</v>
      </c>
      <c r="J21" s="44">
        <v>6310</v>
      </c>
      <c r="K21" s="44">
        <v>7375</v>
      </c>
      <c r="L21" s="45">
        <f>SUM(H21:K21)</f>
        <v>14212</v>
      </c>
      <c r="M21" s="43">
        <v>39</v>
      </c>
      <c r="N21" s="44">
        <v>39</v>
      </c>
      <c r="O21" s="44">
        <v>387</v>
      </c>
      <c r="P21" s="44">
        <v>240</v>
      </c>
      <c r="Q21" s="45">
        <f>SUM(M21:P21)</f>
        <v>705</v>
      </c>
    </row>
    <row r="22" spans="1:17">
      <c r="A22" s="42" t="s">
        <v>29</v>
      </c>
      <c r="B22" s="51">
        <f>SUM(C22:D22)</f>
        <v>4325</v>
      </c>
      <c r="C22" s="44">
        <v>0</v>
      </c>
      <c r="D22" s="45">
        <f>L22</f>
        <v>4325</v>
      </c>
      <c r="E22" s="43">
        <f>SUM(F22:G22)</f>
        <v>384</v>
      </c>
      <c r="F22" s="44">
        <v>0</v>
      </c>
      <c r="G22" s="44">
        <f>Q22</f>
        <v>384</v>
      </c>
      <c r="H22" s="43">
        <v>0</v>
      </c>
      <c r="I22" s="44">
        <v>0</v>
      </c>
      <c r="J22" s="44">
        <v>0</v>
      </c>
      <c r="K22" s="44">
        <v>4325</v>
      </c>
      <c r="L22" s="45">
        <f>SUM(H22:K22)</f>
        <v>4325</v>
      </c>
      <c r="M22" s="43">
        <v>0</v>
      </c>
      <c r="N22" s="44">
        <v>0</v>
      </c>
      <c r="O22" s="44">
        <v>0</v>
      </c>
      <c r="P22" s="44">
        <v>384</v>
      </c>
      <c r="Q22" s="45">
        <f>SUM(M22:P22)</f>
        <v>384</v>
      </c>
    </row>
    <row r="23" spans="1:17">
      <c r="A23" s="52" t="s">
        <v>30</v>
      </c>
      <c r="B23" s="53">
        <f>SUM(B24:B25)</f>
        <v>70868</v>
      </c>
      <c r="C23" s="54">
        <f t="shared" ref="C23:L23" si="8">SUM(C24:C25)</f>
        <v>0</v>
      </c>
      <c r="D23" s="55">
        <f t="shared" si="8"/>
        <v>70868</v>
      </c>
      <c r="E23" s="53">
        <f t="shared" si="8"/>
        <v>88</v>
      </c>
      <c r="F23" s="54">
        <f t="shared" si="8"/>
        <v>0</v>
      </c>
      <c r="G23" s="55">
        <f t="shared" si="8"/>
        <v>88</v>
      </c>
      <c r="H23" s="53">
        <f t="shared" si="8"/>
        <v>0</v>
      </c>
      <c r="I23" s="54">
        <f t="shared" si="8"/>
        <v>0</v>
      </c>
      <c r="J23" s="54">
        <f t="shared" si="8"/>
        <v>0</v>
      </c>
      <c r="K23" s="54">
        <f t="shared" si="8"/>
        <v>70868</v>
      </c>
      <c r="L23" s="55">
        <f t="shared" si="8"/>
        <v>70868</v>
      </c>
      <c r="M23" s="53">
        <f>SUM(M24:M25)</f>
        <v>0</v>
      </c>
      <c r="N23" s="54">
        <f>SUM(N24:N25)</f>
        <v>0</v>
      </c>
      <c r="O23" s="54">
        <f>SUM(O24:O25)</f>
        <v>0</v>
      </c>
      <c r="P23" s="54">
        <f>SUM(P24:P25)</f>
        <v>88</v>
      </c>
      <c r="Q23" s="55">
        <f>SUM(Q24:Q25)</f>
        <v>88</v>
      </c>
    </row>
    <row r="24" spans="1:17">
      <c r="A24" s="56" t="s">
        <v>31</v>
      </c>
      <c r="B24" s="57">
        <f>SUM(C24:D24)</f>
        <v>57488</v>
      </c>
      <c r="C24" s="58">
        <v>0</v>
      </c>
      <c r="D24" s="59">
        <f>L24</f>
        <v>57488</v>
      </c>
      <c r="E24" s="57">
        <f>SUM(F24:G24)</f>
        <v>88</v>
      </c>
      <c r="F24" s="58">
        <v>0</v>
      </c>
      <c r="G24" s="58">
        <f>Q24</f>
        <v>88</v>
      </c>
      <c r="H24" s="57">
        <v>0</v>
      </c>
      <c r="I24" s="58">
        <v>0</v>
      </c>
      <c r="J24" s="58">
        <v>0</v>
      </c>
      <c r="K24" s="58">
        <v>57488</v>
      </c>
      <c r="L24" s="59">
        <f>SUM(H24:K24)</f>
        <v>57488</v>
      </c>
      <c r="M24" s="57">
        <v>0</v>
      </c>
      <c r="N24" s="58">
        <v>0</v>
      </c>
      <c r="O24" s="58">
        <v>0</v>
      </c>
      <c r="P24" s="58">
        <v>88</v>
      </c>
      <c r="Q24" s="59">
        <f>SUM(M24:P24)</f>
        <v>88</v>
      </c>
    </row>
    <row r="25" spans="1:17" ht="15" customHeight="1">
      <c r="A25" s="60" t="s">
        <v>32</v>
      </c>
      <c r="B25" s="57">
        <f>SUM(C25:D25)</f>
        <v>13380</v>
      </c>
      <c r="C25" s="58">
        <v>0</v>
      </c>
      <c r="D25" s="59">
        <f>L25</f>
        <v>13380</v>
      </c>
      <c r="E25" s="57">
        <f>SUM(F25:G25)</f>
        <v>0</v>
      </c>
      <c r="F25" s="58">
        <v>0</v>
      </c>
      <c r="G25" s="58">
        <f>Q25</f>
        <v>0</v>
      </c>
      <c r="H25" s="57">
        <v>0</v>
      </c>
      <c r="I25" s="58">
        <v>0</v>
      </c>
      <c r="J25" s="58">
        <v>0</v>
      </c>
      <c r="K25" s="58">
        <v>13380</v>
      </c>
      <c r="L25" s="59">
        <f>SUM(H25:K25)</f>
        <v>13380</v>
      </c>
      <c r="M25" s="57">
        <v>0</v>
      </c>
      <c r="N25" s="58">
        <v>0</v>
      </c>
      <c r="O25" s="58">
        <v>0</v>
      </c>
      <c r="P25" s="58">
        <v>0</v>
      </c>
      <c r="Q25" s="59">
        <f>SUM(M25:P25)</f>
        <v>0</v>
      </c>
    </row>
    <row r="26" spans="1:17" s="65" customFormat="1">
      <c r="A26" s="61" t="s">
        <v>33</v>
      </c>
      <c r="B26" s="62">
        <f>SUM(B27:B28)</f>
        <v>6276</v>
      </c>
      <c r="C26" s="63">
        <f t="shared" ref="C26:Q26" si="9">SUM(C27:C28)</f>
        <v>0</v>
      </c>
      <c r="D26" s="64">
        <f t="shared" si="9"/>
        <v>6276</v>
      </c>
      <c r="E26" s="62">
        <f t="shared" si="9"/>
        <v>13</v>
      </c>
      <c r="F26" s="63">
        <f t="shared" si="9"/>
        <v>0</v>
      </c>
      <c r="G26" s="64">
        <f t="shared" si="9"/>
        <v>13</v>
      </c>
      <c r="H26" s="62">
        <f t="shared" si="9"/>
        <v>0</v>
      </c>
      <c r="I26" s="63">
        <f t="shared" si="9"/>
        <v>0</v>
      </c>
      <c r="J26" s="63">
        <f t="shared" si="9"/>
        <v>3</v>
      </c>
      <c r="K26" s="63">
        <f t="shared" si="9"/>
        <v>6273</v>
      </c>
      <c r="L26" s="64">
        <f t="shared" si="9"/>
        <v>6276</v>
      </c>
      <c r="M26" s="62">
        <f t="shared" si="9"/>
        <v>0</v>
      </c>
      <c r="N26" s="63">
        <f t="shared" si="9"/>
        <v>0</v>
      </c>
      <c r="O26" s="63">
        <f t="shared" si="9"/>
        <v>1</v>
      </c>
      <c r="P26" s="63">
        <f t="shared" si="9"/>
        <v>12</v>
      </c>
      <c r="Q26" s="64">
        <f t="shared" si="9"/>
        <v>13</v>
      </c>
    </row>
    <row r="27" spans="1:17">
      <c r="A27" s="56" t="s">
        <v>34</v>
      </c>
      <c r="B27" s="57">
        <f>SUM(C27:D27)</f>
        <v>6238</v>
      </c>
      <c r="C27" s="58">
        <v>0</v>
      </c>
      <c r="D27" s="59">
        <f>L27</f>
        <v>6238</v>
      </c>
      <c r="E27" s="57">
        <f>SUM(F27:G27)</f>
        <v>11</v>
      </c>
      <c r="F27" s="58">
        <v>0</v>
      </c>
      <c r="G27" s="58">
        <f>Q27</f>
        <v>11</v>
      </c>
      <c r="H27" s="57">
        <v>0</v>
      </c>
      <c r="I27" s="58">
        <v>0</v>
      </c>
      <c r="J27" s="58">
        <v>0</v>
      </c>
      <c r="K27" s="58">
        <v>6238</v>
      </c>
      <c r="L27" s="59">
        <f>SUM(H27:K27)</f>
        <v>6238</v>
      </c>
      <c r="M27" s="57">
        <v>0</v>
      </c>
      <c r="N27" s="58">
        <v>0</v>
      </c>
      <c r="O27" s="58">
        <v>0</v>
      </c>
      <c r="P27" s="58">
        <v>11</v>
      </c>
      <c r="Q27" s="59">
        <f>SUM(M27:P27)</f>
        <v>11</v>
      </c>
    </row>
    <row r="28" spans="1:17">
      <c r="A28" s="56" t="s">
        <v>35</v>
      </c>
      <c r="B28" s="57">
        <f>SUM(C28:D28)</f>
        <v>38</v>
      </c>
      <c r="C28" s="58">
        <v>0</v>
      </c>
      <c r="D28" s="59">
        <f>L28</f>
        <v>38</v>
      </c>
      <c r="E28" s="57">
        <f>SUM(F28:G28)</f>
        <v>2</v>
      </c>
      <c r="F28" s="58">
        <v>0</v>
      </c>
      <c r="G28" s="58">
        <f>Q28</f>
        <v>2</v>
      </c>
      <c r="H28" s="57">
        <v>0</v>
      </c>
      <c r="I28" s="58">
        <v>0</v>
      </c>
      <c r="J28" s="58">
        <v>3</v>
      </c>
      <c r="K28" s="58">
        <v>35</v>
      </c>
      <c r="L28" s="59">
        <f>SUM(H28:K28)</f>
        <v>38</v>
      </c>
      <c r="M28" s="57">
        <v>0</v>
      </c>
      <c r="N28" s="58">
        <v>0</v>
      </c>
      <c r="O28" s="58">
        <v>1</v>
      </c>
      <c r="P28" s="58">
        <v>1</v>
      </c>
      <c r="Q28" s="59">
        <f>SUM(M28:P28)</f>
        <v>2</v>
      </c>
    </row>
    <row r="29" spans="1:17">
      <c r="A29" s="66" t="s">
        <v>36</v>
      </c>
      <c r="B29" s="67">
        <f>SUM(B30:B31)</f>
        <v>3876</v>
      </c>
      <c r="C29" s="68">
        <f t="shared" ref="C29:Q29" si="10">SUM(C30:C31)</f>
        <v>0</v>
      </c>
      <c r="D29" s="69">
        <f t="shared" si="10"/>
        <v>3876</v>
      </c>
      <c r="E29" s="67">
        <f t="shared" si="10"/>
        <v>9</v>
      </c>
      <c r="F29" s="68">
        <f t="shared" si="10"/>
        <v>0</v>
      </c>
      <c r="G29" s="69">
        <f t="shared" si="10"/>
        <v>9</v>
      </c>
      <c r="H29" s="67">
        <f t="shared" si="10"/>
        <v>0</v>
      </c>
      <c r="I29" s="68">
        <f t="shared" si="10"/>
        <v>0</v>
      </c>
      <c r="J29" s="68">
        <f t="shared" si="10"/>
        <v>0</v>
      </c>
      <c r="K29" s="68">
        <f t="shared" si="10"/>
        <v>3876</v>
      </c>
      <c r="L29" s="69">
        <f t="shared" si="10"/>
        <v>3876</v>
      </c>
      <c r="M29" s="67">
        <f t="shared" si="10"/>
        <v>0</v>
      </c>
      <c r="N29" s="68">
        <f t="shared" si="10"/>
        <v>0</v>
      </c>
      <c r="O29" s="68">
        <f t="shared" si="10"/>
        <v>0</v>
      </c>
      <c r="P29" s="68">
        <f t="shared" si="10"/>
        <v>9</v>
      </c>
      <c r="Q29" s="69">
        <f t="shared" si="10"/>
        <v>9</v>
      </c>
    </row>
    <row r="30" spans="1:17">
      <c r="A30" s="56" t="s">
        <v>37</v>
      </c>
      <c r="B30" s="57">
        <f>SUM(C30:D30)</f>
        <v>3208</v>
      </c>
      <c r="C30" s="58">
        <v>0</v>
      </c>
      <c r="D30" s="59">
        <f>L30</f>
        <v>3208</v>
      </c>
      <c r="E30" s="57">
        <f>SUM(F30:G30)</f>
        <v>9</v>
      </c>
      <c r="F30" s="58">
        <v>0</v>
      </c>
      <c r="G30" s="58">
        <f>Q30</f>
        <v>9</v>
      </c>
      <c r="H30" s="57">
        <v>0</v>
      </c>
      <c r="I30" s="58">
        <v>0</v>
      </c>
      <c r="J30" s="58">
        <v>0</v>
      </c>
      <c r="K30" s="58">
        <v>3208</v>
      </c>
      <c r="L30" s="59">
        <f>SUM(H30:K30)</f>
        <v>3208</v>
      </c>
      <c r="M30" s="57">
        <v>0</v>
      </c>
      <c r="N30" s="58">
        <v>0</v>
      </c>
      <c r="O30" s="58">
        <v>0</v>
      </c>
      <c r="P30" s="58">
        <v>9</v>
      </c>
      <c r="Q30" s="59">
        <f>SUM(M30:P30)</f>
        <v>9</v>
      </c>
    </row>
    <row r="31" spans="1:17">
      <c r="A31" s="56" t="s">
        <v>38</v>
      </c>
      <c r="B31" s="57">
        <f>SUM(C31:D31)</f>
        <v>668</v>
      </c>
      <c r="C31" s="58">
        <v>0</v>
      </c>
      <c r="D31" s="59">
        <f>L31</f>
        <v>668</v>
      </c>
      <c r="E31" s="57">
        <f>SUM(F31:G31)</f>
        <v>0</v>
      </c>
      <c r="F31" s="58">
        <v>0</v>
      </c>
      <c r="G31" s="58">
        <f>Q31</f>
        <v>0</v>
      </c>
      <c r="H31" s="57">
        <v>0</v>
      </c>
      <c r="I31" s="58">
        <v>0</v>
      </c>
      <c r="J31" s="58">
        <v>0</v>
      </c>
      <c r="K31" s="58">
        <v>668</v>
      </c>
      <c r="L31" s="59">
        <f>SUM(H31:K31)</f>
        <v>668</v>
      </c>
      <c r="M31" s="57">
        <v>0</v>
      </c>
      <c r="N31" s="58">
        <v>0</v>
      </c>
      <c r="O31" s="58">
        <v>0</v>
      </c>
      <c r="P31" s="58">
        <v>0</v>
      </c>
      <c r="Q31" s="59">
        <f>SUM(M31:P31)</f>
        <v>0</v>
      </c>
    </row>
    <row r="32" spans="1:17" s="74" customFormat="1" ht="43.5">
      <c r="A32" s="70" t="s">
        <v>39</v>
      </c>
      <c r="B32" s="71">
        <f>B7+B23+B26+B29</f>
        <v>250084</v>
      </c>
      <c r="C32" s="72">
        <f t="shared" ref="C32:Q32" si="11">C7+C23+C26+C29</f>
        <v>81796</v>
      </c>
      <c r="D32" s="73">
        <f t="shared" si="11"/>
        <v>168288</v>
      </c>
      <c r="E32" s="71">
        <f t="shared" si="11"/>
        <v>7333</v>
      </c>
      <c r="F32" s="72">
        <f t="shared" si="11"/>
        <v>554</v>
      </c>
      <c r="G32" s="73">
        <f t="shared" si="11"/>
        <v>6779</v>
      </c>
      <c r="H32" s="71">
        <f t="shared" si="11"/>
        <v>929</v>
      </c>
      <c r="I32" s="72">
        <f t="shared" si="11"/>
        <v>791</v>
      </c>
      <c r="J32" s="72">
        <f t="shared" si="11"/>
        <v>9612</v>
      </c>
      <c r="K32" s="72">
        <f t="shared" si="11"/>
        <v>156956</v>
      </c>
      <c r="L32" s="73">
        <f t="shared" si="11"/>
        <v>168288</v>
      </c>
      <c r="M32" s="71">
        <f t="shared" si="11"/>
        <v>232</v>
      </c>
      <c r="N32" s="72">
        <f t="shared" si="11"/>
        <v>289</v>
      </c>
      <c r="O32" s="72">
        <f t="shared" si="11"/>
        <v>854</v>
      </c>
      <c r="P32" s="72">
        <f t="shared" si="11"/>
        <v>5404</v>
      </c>
      <c r="Q32" s="73">
        <f t="shared" si="11"/>
        <v>6779</v>
      </c>
    </row>
    <row r="33" spans="1:17" s="79" customFormat="1" ht="23.25" customHeight="1">
      <c r="A33" s="75" t="s">
        <v>40</v>
      </c>
      <c r="B33" s="76">
        <f>SUM(C33:D33)</f>
        <v>3114</v>
      </c>
      <c r="C33" s="77">
        <v>0</v>
      </c>
      <c r="D33" s="78">
        <v>3114</v>
      </c>
      <c r="E33" s="76">
        <f>SUM(F33:G33)</f>
        <v>0</v>
      </c>
      <c r="F33" s="77">
        <v>0</v>
      </c>
      <c r="G33" s="77">
        <v>0</v>
      </c>
      <c r="H33" s="76">
        <v>0</v>
      </c>
      <c r="I33" s="77">
        <v>0</v>
      </c>
      <c r="J33" s="77">
        <v>0</v>
      </c>
      <c r="K33" s="77">
        <v>0</v>
      </c>
      <c r="L33" s="78">
        <v>0</v>
      </c>
      <c r="M33" s="76">
        <v>0</v>
      </c>
      <c r="N33" s="77">
        <v>0</v>
      </c>
      <c r="O33" s="77">
        <v>0</v>
      </c>
      <c r="P33" s="77">
        <v>0</v>
      </c>
      <c r="Q33" s="78">
        <f>SUM(M33:P33)</f>
        <v>0</v>
      </c>
    </row>
    <row r="34" spans="1:17" s="84" customFormat="1" ht="26.25" customHeight="1" thickBot="1">
      <c r="A34" s="80" t="s">
        <v>41</v>
      </c>
      <c r="B34" s="81">
        <f>B32-B33</f>
        <v>246970</v>
      </c>
      <c r="C34" s="82">
        <f t="shared" ref="C34:Q34" si="12">C32-C33</f>
        <v>81796</v>
      </c>
      <c r="D34" s="83">
        <f t="shared" si="12"/>
        <v>165174</v>
      </c>
      <c r="E34" s="81">
        <f t="shared" si="12"/>
        <v>7333</v>
      </c>
      <c r="F34" s="82">
        <f t="shared" si="12"/>
        <v>554</v>
      </c>
      <c r="G34" s="82">
        <f t="shared" si="12"/>
        <v>6779</v>
      </c>
      <c r="H34" s="81">
        <f t="shared" si="12"/>
        <v>929</v>
      </c>
      <c r="I34" s="82">
        <f t="shared" si="12"/>
        <v>791</v>
      </c>
      <c r="J34" s="82">
        <f t="shared" si="12"/>
        <v>9612</v>
      </c>
      <c r="K34" s="82">
        <f t="shared" si="12"/>
        <v>156956</v>
      </c>
      <c r="L34" s="83">
        <f t="shared" si="12"/>
        <v>168288</v>
      </c>
      <c r="M34" s="81">
        <f t="shared" si="12"/>
        <v>232</v>
      </c>
      <c r="N34" s="82">
        <f t="shared" si="12"/>
        <v>289</v>
      </c>
      <c r="O34" s="82">
        <f t="shared" si="12"/>
        <v>854</v>
      </c>
      <c r="P34" s="82">
        <f t="shared" si="12"/>
        <v>5404</v>
      </c>
      <c r="Q34" s="83">
        <f t="shared" si="12"/>
        <v>6779</v>
      </c>
    </row>
  </sheetData>
  <mergeCells count="7">
    <mergeCell ref="A2:Q2"/>
    <mergeCell ref="N4:Q4"/>
    <mergeCell ref="A5:A6"/>
    <mergeCell ref="B5:D5"/>
    <mergeCell ref="E5:G5"/>
    <mergeCell ref="H5:L5"/>
    <mergeCell ref="M5:Q5"/>
  </mergeCells>
  <pageMargins left="0.59055118110236227" right="3.937007874015748E-2" top="0.98425196850393704" bottom="0.5905511811023622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tab. č. 13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2014-06-20T07:55:37Z</dcterms:created>
  <dcterms:modified xsi:type="dcterms:W3CDTF">2014-06-20T07:56:18Z</dcterms:modified>
</cp:coreProperties>
</file>