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říjmy tab. č. 1" sheetId="1" r:id="rId1"/>
  </sheets>
  <externalReferences>
    <externalReference r:id="rId2"/>
    <externalReference r:id="rId3"/>
  </externalReferences>
  <definedNames>
    <definedName name="dates">[1]číselník!$B$42:$C$54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I50" i="1"/>
  <c r="H50"/>
  <c r="I48"/>
  <c r="H48"/>
  <c r="G45"/>
  <c r="F45"/>
  <c r="E45"/>
  <c r="G43"/>
  <c r="G46" s="1"/>
  <c r="F43"/>
  <c r="F46" s="1"/>
  <c r="E43"/>
  <c r="E46" s="1"/>
  <c r="I42"/>
  <c r="H42"/>
  <c r="I41"/>
  <c r="H41"/>
  <c r="G39"/>
  <c r="I39" s="1"/>
  <c r="F39"/>
  <c r="E39"/>
  <c r="I38"/>
  <c r="H38"/>
  <c r="I37"/>
  <c r="H37"/>
  <c r="H36"/>
  <c r="G36"/>
  <c r="I36" s="1"/>
  <c r="F36"/>
  <c r="E36"/>
  <c r="I35"/>
  <c r="H35"/>
  <c r="I34"/>
  <c r="H34"/>
  <c r="I32"/>
  <c r="H32"/>
  <c r="G31"/>
  <c r="I31" s="1"/>
  <c r="F31"/>
  <c r="E31"/>
  <c r="I29"/>
  <c r="H29"/>
  <c r="H28"/>
  <c r="G28"/>
  <c r="I28" s="1"/>
  <c r="F28"/>
  <c r="E28"/>
  <c r="I27"/>
  <c r="H27"/>
  <c r="G25"/>
  <c r="H25" s="1"/>
  <c r="F25"/>
  <c r="E25"/>
  <c r="I24"/>
  <c r="H24"/>
  <c r="H23"/>
  <c r="G23"/>
  <c r="G40" s="1"/>
  <c r="F23"/>
  <c r="F40" s="1"/>
  <c r="E23"/>
  <c r="E40" s="1"/>
  <c r="I22"/>
  <c r="I21"/>
  <c r="H21"/>
  <c r="G19"/>
  <c r="H19" s="1"/>
  <c r="F19"/>
  <c r="E19"/>
  <c r="I18"/>
  <c r="H18"/>
  <c r="H17"/>
  <c r="G17"/>
  <c r="I17" s="1"/>
  <c r="F17"/>
  <c r="F20" s="1"/>
  <c r="F47" s="1"/>
  <c r="F49" s="1"/>
  <c r="F51" s="1"/>
  <c r="E17"/>
  <c r="I16"/>
  <c r="H16"/>
  <c r="G15"/>
  <c r="G20" s="1"/>
  <c r="F15"/>
  <c r="E15"/>
  <c r="E20" s="1"/>
  <c r="E47" s="1"/>
  <c r="E49" s="1"/>
  <c r="E51" s="1"/>
  <c r="I14"/>
  <c r="I13"/>
  <c r="H13"/>
  <c r="I12"/>
  <c r="H12"/>
  <c r="I9"/>
  <c r="H9"/>
  <c r="G47" l="1"/>
  <c r="I20"/>
  <c r="H20"/>
  <c r="I46"/>
  <c r="H46"/>
  <c r="H40"/>
  <c r="I40"/>
  <c r="I15"/>
  <c r="I19"/>
  <c r="I25"/>
  <c r="H15"/>
  <c r="I23"/>
  <c r="H31"/>
  <c r="H39"/>
  <c r="H43"/>
  <c r="I43"/>
  <c r="G49" l="1"/>
  <c r="H47"/>
  <c r="I47"/>
  <c r="I49" l="1"/>
  <c r="G51"/>
  <c r="H49"/>
  <c r="H51" l="1"/>
  <c r="I51"/>
</calcChain>
</file>

<file path=xl/sharedStrings.xml><?xml version="1.0" encoding="utf-8"?>
<sst xmlns="http://schemas.openxmlformats.org/spreadsheetml/2006/main" count="73" uniqueCount="58">
  <si>
    <t>Materiál č. 02/OFR/02, příloha č. 1</t>
  </si>
  <si>
    <t xml:space="preserve">Souhrný výkaz plnění rozpočtu příjmů a financování MOb MOaP (v tis. Kč)   </t>
  </si>
  <si>
    <t>Plnění rozpočtu příjmů a financování k 31. 12. 2013</t>
  </si>
  <si>
    <t>tabulka č. 1</t>
  </si>
  <si>
    <t>Schválený</t>
  </si>
  <si>
    <t>Upravený</t>
  </si>
  <si>
    <t>Plnění</t>
  </si>
  <si>
    <t>Plnění SR</t>
  </si>
  <si>
    <t>Plnění UR</t>
  </si>
  <si>
    <t>PŘÍJMY A FINANCOVÁNÍ</t>
  </si>
  <si>
    <t>rozpočet</t>
  </si>
  <si>
    <t>rozpočtu</t>
  </si>
  <si>
    <t>v %</t>
  </si>
  <si>
    <t>roku 2013</t>
  </si>
  <si>
    <t>k 31. 12. 2013</t>
  </si>
  <si>
    <t>Daň z nemovitostí</t>
  </si>
  <si>
    <t>Odvod z výherních hracích přístrojů</t>
  </si>
  <si>
    <t>Zrušené místní poplatky</t>
  </si>
  <si>
    <t>Poplatek ze psů</t>
  </si>
  <si>
    <t>Poplatek za užívání veřejného prostranství</t>
  </si>
  <si>
    <t>Správní poplatky</t>
  </si>
  <si>
    <t>OFR</t>
  </si>
  <si>
    <t>Odbor financí a rozpočtu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</si>
  <si>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</si>
  <si>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</si>
  <si>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</si>
  <si>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</si>
  <si>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</si>
  <si>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</si>
  <si>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Dary a neinvestiční transfery</t>
  </si>
  <si>
    <t>OŠR</t>
  </si>
  <si>
    <t>Odbor strategického rozvoje školství a volnočasových aktivit</t>
  </si>
  <si>
    <t>Úsek péče o občany</t>
  </si>
  <si>
    <t>OSV</t>
  </si>
  <si>
    <t xml:space="preserve">Odbor sociálních věcí </t>
  </si>
  <si>
    <t>Úsek výpočetní techniky</t>
  </si>
  <si>
    <t>Úsek hospodářské správy</t>
  </si>
  <si>
    <t>Úsek místního hospodářství</t>
  </si>
  <si>
    <t>Úsek investic a oprav</t>
  </si>
  <si>
    <t>OIMH</t>
  </si>
  <si>
    <t>Odbor investic a místního hospodářství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</si>
  <si>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</si>
  <si>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</si>
  <si>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</si>
  <si>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</si>
  <si>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</si>
  <si>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</si>
  <si>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financí a rozpočtu</t>
  </si>
  <si>
    <t xml:space="preserve"> 2.  Příjmy nedaňové celkem</t>
  </si>
  <si>
    <t>Kapitálové příjmy -  prodej domovního fondu</t>
  </si>
  <si>
    <t>Kapitálové příjmy - prodej pozemků</t>
  </si>
  <si>
    <t>Kapitálové příjmy - prodej DDHM</t>
  </si>
  <si>
    <t xml:space="preserve"> 3.  Kapitálové příjmy celkem</t>
  </si>
  <si>
    <t xml:space="preserve">V L A S T N Í   P Ř  Í J M Y </t>
  </si>
  <si>
    <r>
      <t xml:space="preserve"> 4.  Přijaté transfery                       </t>
    </r>
    <r>
      <rPr>
        <b/>
        <sz val="10"/>
        <color indexed="61"/>
        <rFont val="Arial"/>
        <family val="2"/>
        <charset val="238"/>
      </rPr>
      <t xml:space="preserve">                              </t>
    </r>
  </si>
  <si>
    <t>P Ř Í J M Y   C E L K E M</t>
  </si>
  <si>
    <r>
      <t xml:space="preserve"> 5.  Financování z vlastních zdrojů - třída 8   </t>
    </r>
    <r>
      <rPr>
        <b/>
        <sz val="10"/>
        <color indexed="61"/>
        <rFont val="Arial"/>
        <family val="2"/>
        <charset val="238"/>
      </rPr>
      <t xml:space="preserve">          </t>
    </r>
  </si>
  <si>
    <t>C E L K O V É    Z D R O J 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</si>
</sst>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3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4"/>
      <color indexed="8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  <charset val="238"/>
    </font>
    <font>
      <b/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33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37" applyNumberFormat="0" applyAlignment="0" applyProtection="0"/>
    <xf numFmtId="0" fontId="30" fillId="10" borderId="33" applyNumberFormat="0" applyAlignment="0" applyProtection="0"/>
    <xf numFmtId="0" fontId="31" fillId="0" borderId="38" applyNumberFormat="0" applyFill="0" applyAlignment="0" applyProtection="0"/>
    <xf numFmtId="0" fontId="32" fillId="25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26" borderId="39" applyNumberFormat="0" applyFont="0" applyAlignment="0" applyProtection="0"/>
    <xf numFmtId="0" fontId="33" fillId="23" borderId="40" applyNumberFormat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0" xfId="1" applyNumberFormat="1" applyFont="1" applyFill="1" applyBorder="1" applyAlignment="1" applyProtection="1"/>
    <xf numFmtId="3" fontId="7" fillId="0" borderId="1" xfId="1" applyNumberFormat="1" applyFont="1" applyFill="1" applyBorder="1" applyAlignment="1" applyProtection="1"/>
    <xf numFmtId="0" fontId="2" fillId="0" borderId="1" xfId="1" applyBorder="1" applyAlignment="1"/>
    <xf numFmtId="3" fontId="3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>
      <alignment horizontal="right"/>
    </xf>
    <xf numFmtId="0" fontId="2" fillId="2" borderId="2" xfId="1" applyFill="1" applyBorder="1"/>
    <xf numFmtId="0" fontId="2" fillId="2" borderId="3" xfId="1" applyFill="1" applyBorder="1"/>
    <xf numFmtId="3" fontId="2" fillId="2" borderId="3" xfId="1" applyNumberFormat="1" applyFont="1" applyFill="1" applyBorder="1" applyAlignment="1" applyProtection="1">
      <alignment horizontal="center"/>
    </xf>
    <xf numFmtId="3" fontId="8" fillId="2" borderId="4" xfId="1" applyNumberFormat="1" applyFont="1" applyFill="1" applyBorder="1" applyAlignment="1" applyProtection="1">
      <alignment horizontal="center"/>
    </xf>
    <xf numFmtId="3" fontId="8" fillId="2" borderId="3" xfId="1" applyNumberFormat="1" applyFont="1" applyFill="1" applyBorder="1" applyAlignment="1" applyProtection="1">
      <alignment horizontal="center"/>
    </xf>
    <xf numFmtId="3" fontId="8" fillId="2" borderId="5" xfId="1" applyNumberFormat="1" applyFont="1" applyFill="1" applyBorder="1" applyAlignment="1" applyProtection="1">
      <alignment horizontal="center"/>
    </xf>
    <xf numFmtId="0" fontId="2" fillId="2" borderId="6" xfId="1" applyFill="1" applyBorder="1"/>
    <xf numFmtId="0" fontId="9" fillId="2" borderId="0" xfId="1" applyFont="1" applyFill="1" applyBorder="1"/>
    <xf numFmtId="3" fontId="2" fillId="2" borderId="0" xfId="1" applyNumberFormat="1" applyFont="1" applyFill="1" applyBorder="1" applyAlignment="1" applyProtection="1">
      <alignment horizontal="left"/>
    </xf>
    <xf numFmtId="3" fontId="8" fillId="2" borderId="7" xfId="1" applyNumberFormat="1" applyFont="1" applyFill="1" applyBorder="1" applyAlignment="1" applyProtection="1">
      <alignment horizontal="center"/>
    </xf>
    <xf numFmtId="3" fontId="8" fillId="2" borderId="0" xfId="1" applyNumberFormat="1" applyFont="1" applyFill="1" applyBorder="1" applyAlignment="1" applyProtection="1">
      <alignment horizontal="center"/>
    </xf>
    <xf numFmtId="3" fontId="8" fillId="2" borderId="8" xfId="1" applyNumberFormat="1" applyFont="1" applyFill="1" applyBorder="1" applyAlignment="1" applyProtection="1">
      <alignment horizontal="center"/>
    </xf>
    <xf numFmtId="0" fontId="2" fillId="2" borderId="9" xfId="1" applyFill="1" applyBorder="1"/>
    <xf numFmtId="0" fontId="2" fillId="2" borderId="1" xfId="1" applyFill="1" applyBorder="1"/>
    <xf numFmtId="3" fontId="2" fillId="2" borderId="1" xfId="1" applyNumberFormat="1" applyFont="1" applyFill="1" applyBorder="1" applyAlignment="1" applyProtection="1">
      <alignment horizontal="center"/>
    </xf>
    <xf numFmtId="3" fontId="8" fillId="2" borderId="10" xfId="1" applyNumberFormat="1" applyFont="1" applyFill="1" applyBorder="1" applyAlignment="1" applyProtection="1">
      <alignment horizontal="center"/>
    </xf>
    <xf numFmtId="3" fontId="8" fillId="2" borderId="1" xfId="1" applyNumberFormat="1" applyFont="1" applyFill="1" applyBorder="1" applyAlignment="1" applyProtection="1">
      <alignment horizontal="center"/>
    </xf>
    <xf numFmtId="164" fontId="8" fillId="2" borderId="10" xfId="1" applyNumberFormat="1" applyFont="1" applyFill="1" applyBorder="1" applyAlignment="1" applyProtection="1">
      <alignment horizontal="center"/>
    </xf>
    <xf numFmtId="164" fontId="8" fillId="2" borderId="11" xfId="1" applyNumberFormat="1" applyFont="1" applyFill="1" applyBorder="1" applyAlignment="1" applyProtection="1">
      <alignment horizontal="center"/>
    </xf>
    <xf numFmtId="0" fontId="2" fillId="0" borderId="0" xfId="1" applyBorder="1"/>
    <xf numFmtId="0" fontId="4" fillId="0" borderId="0" xfId="2" applyFont="1" applyBorder="1"/>
    <xf numFmtId="0" fontId="2" fillId="0" borderId="12" xfId="1" applyBorder="1"/>
    <xf numFmtId="0" fontId="10" fillId="2" borderId="13" xfId="1" applyFont="1" applyFill="1" applyBorder="1"/>
    <xf numFmtId="0" fontId="2" fillId="2" borderId="14" xfId="1" applyFill="1" applyBorder="1"/>
    <xf numFmtId="0" fontId="8" fillId="2" borderId="15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0" borderId="6" xfId="2" applyFont="1" applyBorder="1"/>
    <xf numFmtId="0" fontId="4" fillId="0" borderId="0" xfId="2" applyBorder="1"/>
    <xf numFmtId="3" fontId="4" fillId="0" borderId="17" xfId="2" applyNumberFormat="1" applyBorder="1"/>
    <xf numFmtId="3" fontId="4" fillId="0" borderId="18" xfId="2" applyNumberFormat="1" applyBorder="1"/>
    <xf numFmtId="165" fontId="4" fillId="0" borderId="7" xfId="2" applyNumberFormat="1" applyBorder="1"/>
    <xf numFmtId="165" fontId="4" fillId="0" borderId="8" xfId="2" applyNumberFormat="1" applyBorder="1"/>
    <xf numFmtId="3" fontId="4" fillId="0" borderId="7" xfId="2" applyNumberFormat="1" applyBorder="1"/>
    <xf numFmtId="0" fontId="2" fillId="0" borderId="0" xfId="1" applyFill="1"/>
    <xf numFmtId="0" fontId="8" fillId="3" borderId="19" xfId="1" applyNumberFormat="1" applyFont="1" applyFill="1" applyBorder="1" applyAlignment="1" applyProtection="1">
      <alignment vertical="center"/>
    </xf>
    <xf numFmtId="0" fontId="8" fillId="3" borderId="20" xfId="1" applyNumberFormat="1" applyFont="1" applyFill="1" applyBorder="1" applyAlignment="1" applyProtection="1">
      <alignment vertical="center"/>
    </xf>
    <xf numFmtId="3" fontId="8" fillId="3" borderId="21" xfId="1" applyNumberFormat="1" applyFont="1" applyFill="1" applyBorder="1" applyAlignment="1" applyProtection="1">
      <alignment vertical="center"/>
    </xf>
    <xf numFmtId="3" fontId="8" fillId="3" borderId="22" xfId="1" applyNumberFormat="1" applyFont="1" applyFill="1" applyBorder="1" applyAlignment="1" applyProtection="1">
      <alignment vertical="center"/>
    </xf>
    <xf numFmtId="165" fontId="12" fillId="3" borderId="21" xfId="2" applyNumberFormat="1" applyFont="1" applyFill="1" applyBorder="1"/>
    <xf numFmtId="165" fontId="12" fillId="3" borderId="23" xfId="2" applyNumberFormat="1" applyFont="1" applyFill="1" applyBorder="1"/>
    <xf numFmtId="0" fontId="4" fillId="0" borderId="0" xfId="2" applyFill="1" applyBorder="1"/>
    <xf numFmtId="3" fontId="13" fillId="0" borderId="7" xfId="1" applyNumberFormat="1" applyFont="1" applyFill="1" applyBorder="1" applyAlignment="1" applyProtection="1">
      <alignment vertical="center"/>
    </xf>
    <xf numFmtId="3" fontId="13" fillId="0" borderId="18" xfId="1" applyNumberFormat="1" applyFont="1" applyFill="1" applyBorder="1" applyAlignment="1" applyProtection="1">
      <alignment vertical="center"/>
    </xf>
    <xf numFmtId="0" fontId="14" fillId="0" borderId="0" xfId="1" applyFont="1"/>
    <xf numFmtId="0" fontId="14" fillId="3" borderId="19" xfId="1" applyNumberFormat="1" applyFont="1" applyFill="1" applyBorder="1" applyAlignment="1" applyProtection="1">
      <alignment vertical="center"/>
    </xf>
    <xf numFmtId="0" fontId="14" fillId="3" borderId="20" xfId="1" applyNumberFormat="1" applyFont="1" applyFill="1" applyBorder="1" applyAlignment="1" applyProtection="1">
      <alignment vertical="center"/>
    </xf>
    <xf numFmtId="0" fontId="14" fillId="3" borderId="22" xfId="1" applyNumberFormat="1" applyFont="1" applyFill="1" applyBorder="1" applyAlignment="1" applyProtection="1">
      <alignment vertical="center"/>
    </xf>
    <xf numFmtId="3" fontId="14" fillId="3" borderId="21" xfId="1" applyNumberFormat="1" applyFont="1" applyFill="1" applyBorder="1" applyAlignment="1" applyProtection="1">
      <alignment vertical="center"/>
    </xf>
    <xf numFmtId="3" fontId="14" fillId="3" borderId="22" xfId="1" applyNumberFormat="1" applyFont="1" applyFill="1" applyBorder="1" applyAlignment="1" applyProtection="1">
      <alignment vertical="center"/>
    </xf>
    <xf numFmtId="0" fontId="14" fillId="0" borderId="6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3" fontId="14" fillId="3" borderId="7" xfId="1" applyNumberFormat="1" applyFont="1" applyFill="1" applyBorder="1" applyAlignment="1" applyProtection="1">
      <alignment vertical="center"/>
    </xf>
    <xf numFmtId="3" fontId="14" fillId="3" borderId="18" xfId="1" applyNumberFormat="1" applyFont="1" applyFill="1" applyBorder="1" applyAlignment="1" applyProtection="1">
      <alignment vertical="center"/>
    </xf>
    <xf numFmtId="165" fontId="12" fillId="3" borderId="7" xfId="2" applyNumberFormat="1" applyFont="1" applyFill="1" applyBorder="1"/>
    <xf numFmtId="165" fontId="12" fillId="3" borderId="24" xfId="2" applyNumberFormat="1" applyFont="1" applyFill="1" applyBorder="1"/>
    <xf numFmtId="0" fontId="8" fillId="0" borderId="0" xfId="1" applyFont="1"/>
    <xf numFmtId="0" fontId="15" fillId="2" borderId="25" xfId="1" applyFont="1" applyFill="1" applyBorder="1"/>
    <xf numFmtId="3" fontId="14" fillId="2" borderId="12" xfId="1" applyNumberFormat="1" applyFont="1" applyFill="1" applyBorder="1" applyAlignment="1" applyProtection="1">
      <alignment vertical="center"/>
    </xf>
    <xf numFmtId="0" fontId="16" fillId="2" borderId="12" xfId="1" applyFont="1" applyFill="1" applyBorder="1"/>
    <xf numFmtId="3" fontId="14" fillId="2" borderId="26" xfId="1" applyNumberFormat="1" applyFont="1" applyFill="1" applyBorder="1" applyAlignment="1" applyProtection="1">
      <alignment vertical="center"/>
    </xf>
    <xf numFmtId="3" fontId="14" fillId="2" borderId="27" xfId="1" applyNumberFormat="1" applyFont="1" applyFill="1" applyBorder="1" applyAlignment="1" applyProtection="1">
      <alignment vertical="center"/>
    </xf>
    <xf numFmtId="165" fontId="12" fillId="2" borderId="26" xfId="2" applyNumberFormat="1" applyFont="1" applyFill="1" applyBorder="1"/>
    <xf numFmtId="165" fontId="12" fillId="2" borderId="28" xfId="2" applyNumberFormat="1" applyFont="1" applyFill="1" applyBorder="1"/>
    <xf numFmtId="0" fontId="13" fillId="0" borderId="6" xfId="1" applyFont="1" applyBorder="1"/>
    <xf numFmtId="0" fontId="14" fillId="0" borderId="0" xfId="1" applyFont="1" applyBorder="1"/>
    <xf numFmtId="3" fontId="2" fillId="0" borderId="0" xfId="1" applyNumberFormat="1" applyFill="1" applyBorder="1" applyAlignment="1" applyProtection="1"/>
    <xf numFmtId="3" fontId="2" fillId="0" borderId="7" xfId="1" applyNumberFormat="1" applyFont="1" applyFill="1" applyBorder="1" applyAlignment="1" applyProtection="1"/>
    <xf numFmtId="3" fontId="2" fillId="0" borderId="18" xfId="1" applyNumberFormat="1" applyFont="1" applyFill="1" applyBorder="1" applyAlignment="1" applyProtection="1"/>
    <xf numFmtId="165" fontId="2" fillId="0" borderId="4" xfId="1" applyNumberFormat="1" applyFont="1" applyFill="1" applyBorder="1" applyAlignment="1" applyProtection="1"/>
    <xf numFmtId="165" fontId="2" fillId="0" borderId="7" xfId="1" applyNumberFormat="1" applyFont="1" applyFill="1" applyBorder="1" applyAlignment="1" applyProtection="1"/>
    <xf numFmtId="3" fontId="8" fillId="3" borderId="21" xfId="1" applyNumberFormat="1" applyFont="1" applyFill="1" applyBorder="1" applyAlignment="1" applyProtection="1"/>
    <xf numFmtId="3" fontId="8" fillId="3" borderId="22" xfId="1" applyNumberFormat="1" applyFont="1" applyFill="1" applyBorder="1" applyAlignment="1" applyProtection="1"/>
    <xf numFmtId="165" fontId="8" fillId="3" borderId="21" xfId="1" applyNumberFormat="1" applyFont="1" applyFill="1" applyBorder="1" applyAlignment="1" applyProtection="1"/>
    <xf numFmtId="0" fontId="8" fillId="0" borderId="6" xfId="1" applyFont="1" applyBorder="1"/>
    <xf numFmtId="0" fontId="8" fillId="0" borderId="0" xfId="1" applyFont="1" applyBorder="1"/>
    <xf numFmtId="0" fontId="14" fillId="0" borderId="29" xfId="1" applyNumberFormat="1" applyFont="1" applyFill="1" applyBorder="1" applyAlignment="1" applyProtection="1">
      <alignment vertical="center"/>
    </xf>
    <xf numFmtId="0" fontId="14" fillId="0" borderId="30" xfId="1" applyNumberFormat="1" applyFont="1" applyFill="1" applyBorder="1" applyAlignment="1" applyProtection="1">
      <alignment vertical="center"/>
    </xf>
    <xf numFmtId="0" fontId="2" fillId="0" borderId="30" xfId="1" applyNumberFormat="1" applyFont="1" applyFill="1" applyBorder="1" applyAlignment="1" applyProtection="1">
      <alignment vertical="center"/>
    </xf>
    <xf numFmtId="3" fontId="13" fillId="0" borderId="17" xfId="1" applyNumberFormat="1" applyFont="1" applyFill="1" applyBorder="1" applyAlignment="1" applyProtection="1">
      <alignment vertical="center"/>
    </xf>
    <xf numFmtId="3" fontId="13" fillId="0" borderId="31" xfId="1" applyNumberFormat="1" applyFont="1" applyFill="1" applyBorder="1" applyAlignment="1" applyProtection="1">
      <alignment vertical="center"/>
    </xf>
    <xf numFmtId="165" fontId="2" fillId="0" borderId="17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vertical="center"/>
    </xf>
    <xf numFmtId="0" fontId="14" fillId="3" borderId="6" xfId="1" applyNumberFormat="1" applyFont="1" applyFill="1" applyBorder="1" applyAlignment="1" applyProtection="1">
      <alignment vertical="center"/>
    </xf>
    <xf numFmtId="0" fontId="14" fillId="3" borderId="0" xfId="1" applyNumberFormat="1" applyFont="1" applyFill="1" applyBorder="1" applyAlignment="1" applyProtection="1">
      <alignment vertical="center"/>
    </xf>
    <xf numFmtId="0" fontId="8" fillId="0" borderId="0" xfId="1" applyFont="1" applyFill="1"/>
    <xf numFmtId="3" fontId="2" fillId="0" borderId="17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0" fontId="2" fillId="0" borderId="6" xfId="1" applyBorder="1"/>
    <xf numFmtId="3" fontId="14" fillId="3" borderId="17" xfId="1" applyNumberFormat="1" applyFont="1" applyFill="1" applyBorder="1" applyAlignment="1" applyProtection="1">
      <alignment vertical="center"/>
    </xf>
    <xf numFmtId="3" fontId="14" fillId="3" borderId="31" xfId="1" applyNumberFormat="1" applyFont="1" applyFill="1" applyBorder="1" applyAlignment="1" applyProtection="1">
      <alignment vertical="center"/>
    </xf>
    <xf numFmtId="165" fontId="8" fillId="3" borderId="32" xfId="1" applyNumberFormat="1" applyFont="1" applyFill="1" applyBorder="1" applyAlignment="1" applyProtection="1"/>
    <xf numFmtId="0" fontId="13" fillId="0" borderId="6" xfId="1" applyNumberFormat="1" applyFont="1" applyFill="1" applyBorder="1" applyAlignment="1" applyProtection="1">
      <alignment vertical="center"/>
    </xf>
    <xf numFmtId="165" fontId="8" fillId="3" borderId="10" xfId="1" applyNumberFormat="1" applyFont="1" applyFill="1" applyBorder="1" applyAlignment="1" applyProtection="1"/>
    <xf numFmtId="0" fontId="2" fillId="2" borderId="25" xfId="1" applyFill="1" applyBorder="1"/>
    <xf numFmtId="3" fontId="8" fillId="2" borderId="12" xfId="1" applyNumberFormat="1" applyFont="1" applyFill="1" applyBorder="1" applyAlignment="1" applyProtection="1">
      <alignment vertical="center"/>
    </xf>
    <xf numFmtId="0" fontId="8" fillId="2" borderId="12" xfId="1" applyFont="1" applyFill="1" applyBorder="1"/>
    <xf numFmtId="3" fontId="8" fillId="2" borderId="26" xfId="1" applyNumberFormat="1" applyFont="1" applyFill="1" applyBorder="1" applyAlignment="1" applyProtection="1">
      <alignment vertical="center"/>
    </xf>
    <xf numFmtId="3" fontId="8" fillId="2" borderId="27" xfId="1" applyNumberFormat="1" applyFont="1" applyFill="1" applyBorder="1" applyAlignment="1" applyProtection="1">
      <alignment vertical="center"/>
    </xf>
    <xf numFmtId="165" fontId="8" fillId="2" borderId="26" xfId="1" applyNumberFormat="1" applyFont="1" applyFill="1" applyBorder="1" applyAlignment="1" applyProtection="1"/>
    <xf numFmtId="0" fontId="4" fillId="0" borderId="6" xfId="2" applyFont="1" applyBorder="1"/>
    <xf numFmtId="0" fontId="17" fillId="0" borderId="0" xfId="1" applyNumberFormat="1" applyFont="1" applyFill="1" applyBorder="1" applyAlignment="1" applyProtection="1"/>
    <xf numFmtId="3" fontId="17" fillId="0" borderId="7" xfId="1" applyNumberFormat="1" applyFont="1" applyFill="1" applyBorder="1" applyAlignment="1" applyProtection="1"/>
    <xf numFmtId="3" fontId="17" fillId="0" borderId="18" xfId="1" applyNumberFormat="1" applyFont="1" applyFill="1" applyBorder="1" applyAlignment="1" applyProtection="1"/>
    <xf numFmtId="165" fontId="8" fillId="3" borderId="7" xfId="1" applyNumberFormat="1" applyFont="1" applyFill="1" applyBorder="1" applyAlignment="1" applyProtection="1"/>
    <xf numFmtId="3" fontId="14" fillId="4" borderId="2" xfId="1" applyNumberFormat="1" applyFont="1" applyFill="1" applyBorder="1" applyAlignment="1" applyProtection="1">
      <alignment vertical="center"/>
    </xf>
    <xf numFmtId="0" fontId="13" fillId="4" borderId="3" xfId="1" applyFont="1" applyFill="1" applyBorder="1"/>
    <xf numFmtId="3" fontId="14" fillId="4" borderId="26" xfId="1" applyNumberFormat="1" applyFont="1" applyFill="1" applyBorder="1" applyAlignment="1" applyProtection="1">
      <alignment vertical="center"/>
    </xf>
    <xf numFmtId="3" fontId="14" fillId="4" borderId="27" xfId="1" applyNumberFormat="1" applyFont="1" applyFill="1" applyBorder="1" applyAlignment="1" applyProtection="1">
      <alignment vertical="center"/>
    </xf>
    <xf numFmtId="165" fontId="8" fillId="4" borderId="7" xfId="1" applyNumberFormat="1" applyFont="1" applyFill="1" applyBorder="1" applyAlignment="1" applyProtection="1"/>
    <xf numFmtId="165" fontId="12" fillId="4" borderId="28" xfId="2" applyNumberFormat="1" applyFont="1" applyFill="1" applyBorder="1"/>
    <xf numFmtId="3" fontId="14" fillId="4" borderId="25" xfId="1" applyNumberFormat="1" applyFont="1" applyFill="1" applyBorder="1" applyAlignment="1" applyProtection="1">
      <alignment vertical="center"/>
    </xf>
    <xf numFmtId="0" fontId="13" fillId="4" borderId="12" xfId="1" applyFont="1" applyFill="1" applyBorder="1"/>
    <xf numFmtId="165" fontId="8" fillId="4" borderId="10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>
      <alignment vertical="center"/>
    </xf>
    <xf numFmtId="0" fontId="13" fillId="0" borderId="0" xfId="1" applyFont="1" applyFill="1" applyBorder="1"/>
    <xf numFmtId="0" fontId="18" fillId="0" borderId="0" xfId="1" applyFont="1"/>
    <xf numFmtId="0" fontId="19" fillId="0" borderId="0" xfId="1" applyFont="1"/>
  </cellXfs>
  <cellStyles count="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 3" xfId="39"/>
    <cellStyle name="Normální 4" xfId="40"/>
    <cellStyle name="Normální 5" xfId="41"/>
    <cellStyle name="Normální 6" xfId="42"/>
    <cellStyle name="normální_čerpání příjmů 5-2005" xfId="2"/>
    <cellStyle name="Note" xfId="43"/>
    <cellStyle name="Output" xfId="44"/>
    <cellStyle name="Procenta 2" xfId="45"/>
    <cellStyle name="Title" xfId="46"/>
    <cellStyle name="Total" xfId="47"/>
    <cellStyle name="Warning Text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5" workbookViewId="0">
      <selection activeCell="L7" sqref="L7"/>
    </sheetView>
  </sheetViews>
  <sheetFormatPr defaultRowHeight="12.75"/>
  <cols>
    <col min="1" max="1" width="0.42578125" style="1" customWidth="1"/>
    <col min="2" max="2" width="7.140625" style="1" customWidth="1"/>
    <col min="3" max="3" width="8" style="1" customWidth="1"/>
    <col min="4" max="4" width="49.42578125" style="1" customWidth="1"/>
    <col min="5" max="9" width="12.7109375" style="1" customWidth="1"/>
    <col min="10" max="256" width="9.140625" style="1"/>
    <col min="257" max="257" width="0.42578125" style="1" customWidth="1"/>
    <col min="258" max="258" width="7.140625" style="1" customWidth="1"/>
    <col min="259" max="259" width="8" style="1" customWidth="1"/>
    <col min="260" max="260" width="49.42578125" style="1" customWidth="1"/>
    <col min="261" max="265" width="12.7109375" style="1" customWidth="1"/>
    <col min="266" max="512" width="9.140625" style="1"/>
    <col min="513" max="513" width="0.42578125" style="1" customWidth="1"/>
    <col min="514" max="514" width="7.140625" style="1" customWidth="1"/>
    <col min="515" max="515" width="8" style="1" customWidth="1"/>
    <col min="516" max="516" width="49.42578125" style="1" customWidth="1"/>
    <col min="517" max="521" width="12.7109375" style="1" customWidth="1"/>
    <col min="522" max="768" width="9.140625" style="1"/>
    <col min="769" max="769" width="0.42578125" style="1" customWidth="1"/>
    <col min="770" max="770" width="7.140625" style="1" customWidth="1"/>
    <col min="771" max="771" width="8" style="1" customWidth="1"/>
    <col min="772" max="772" width="49.42578125" style="1" customWidth="1"/>
    <col min="773" max="777" width="12.7109375" style="1" customWidth="1"/>
    <col min="778" max="1024" width="9.140625" style="1"/>
    <col min="1025" max="1025" width="0.42578125" style="1" customWidth="1"/>
    <col min="1026" max="1026" width="7.140625" style="1" customWidth="1"/>
    <col min="1027" max="1027" width="8" style="1" customWidth="1"/>
    <col min="1028" max="1028" width="49.42578125" style="1" customWidth="1"/>
    <col min="1029" max="1033" width="12.7109375" style="1" customWidth="1"/>
    <col min="1034" max="1280" width="9.140625" style="1"/>
    <col min="1281" max="1281" width="0.42578125" style="1" customWidth="1"/>
    <col min="1282" max="1282" width="7.140625" style="1" customWidth="1"/>
    <col min="1283" max="1283" width="8" style="1" customWidth="1"/>
    <col min="1284" max="1284" width="49.42578125" style="1" customWidth="1"/>
    <col min="1285" max="1289" width="12.7109375" style="1" customWidth="1"/>
    <col min="1290" max="1536" width="9.140625" style="1"/>
    <col min="1537" max="1537" width="0.42578125" style="1" customWidth="1"/>
    <col min="1538" max="1538" width="7.140625" style="1" customWidth="1"/>
    <col min="1539" max="1539" width="8" style="1" customWidth="1"/>
    <col min="1540" max="1540" width="49.42578125" style="1" customWidth="1"/>
    <col min="1541" max="1545" width="12.7109375" style="1" customWidth="1"/>
    <col min="1546" max="1792" width="9.140625" style="1"/>
    <col min="1793" max="1793" width="0.42578125" style="1" customWidth="1"/>
    <col min="1794" max="1794" width="7.140625" style="1" customWidth="1"/>
    <col min="1795" max="1795" width="8" style="1" customWidth="1"/>
    <col min="1796" max="1796" width="49.42578125" style="1" customWidth="1"/>
    <col min="1797" max="1801" width="12.7109375" style="1" customWidth="1"/>
    <col min="1802" max="2048" width="9.140625" style="1"/>
    <col min="2049" max="2049" width="0.42578125" style="1" customWidth="1"/>
    <col min="2050" max="2050" width="7.140625" style="1" customWidth="1"/>
    <col min="2051" max="2051" width="8" style="1" customWidth="1"/>
    <col min="2052" max="2052" width="49.42578125" style="1" customWidth="1"/>
    <col min="2053" max="2057" width="12.7109375" style="1" customWidth="1"/>
    <col min="2058" max="2304" width="9.140625" style="1"/>
    <col min="2305" max="2305" width="0.42578125" style="1" customWidth="1"/>
    <col min="2306" max="2306" width="7.140625" style="1" customWidth="1"/>
    <col min="2307" max="2307" width="8" style="1" customWidth="1"/>
    <col min="2308" max="2308" width="49.42578125" style="1" customWidth="1"/>
    <col min="2309" max="2313" width="12.7109375" style="1" customWidth="1"/>
    <col min="2314" max="2560" width="9.140625" style="1"/>
    <col min="2561" max="2561" width="0.42578125" style="1" customWidth="1"/>
    <col min="2562" max="2562" width="7.140625" style="1" customWidth="1"/>
    <col min="2563" max="2563" width="8" style="1" customWidth="1"/>
    <col min="2564" max="2564" width="49.42578125" style="1" customWidth="1"/>
    <col min="2565" max="2569" width="12.7109375" style="1" customWidth="1"/>
    <col min="2570" max="2816" width="9.140625" style="1"/>
    <col min="2817" max="2817" width="0.42578125" style="1" customWidth="1"/>
    <col min="2818" max="2818" width="7.140625" style="1" customWidth="1"/>
    <col min="2819" max="2819" width="8" style="1" customWidth="1"/>
    <col min="2820" max="2820" width="49.42578125" style="1" customWidth="1"/>
    <col min="2821" max="2825" width="12.7109375" style="1" customWidth="1"/>
    <col min="2826" max="3072" width="9.140625" style="1"/>
    <col min="3073" max="3073" width="0.42578125" style="1" customWidth="1"/>
    <col min="3074" max="3074" width="7.140625" style="1" customWidth="1"/>
    <col min="3075" max="3075" width="8" style="1" customWidth="1"/>
    <col min="3076" max="3076" width="49.42578125" style="1" customWidth="1"/>
    <col min="3077" max="3081" width="12.7109375" style="1" customWidth="1"/>
    <col min="3082" max="3328" width="9.140625" style="1"/>
    <col min="3329" max="3329" width="0.42578125" style="1" customWidth="1"/>
    <col min="3330" max="3330" width="7.140625" style="1" customWidth="1"/>
    <col min="3331" max="3331" width="8" style="1" customWidth="1"/>
    <col min="3332" max="3332" width="49.42578125" style="1" customWidth="1"/>
    <col min="3333" max="3337" width="12.7109375" style="1" customWidth="1"/>
    <col min="3338" max="3584" width="9.140625" style="1"/>
    <col min="3585" max="3585" width="0.42578125" style="1" customWidth="1"/>
    <col min="3586" max="3586" width="7.140625" style="1" customWidth="1"/>
    <col min="3587" max="3587" width="8" style="1" customWidth="1"/>
    <col min="3588" max="3588" width="49.42578125" style="1" customWidth="1"/>
    <col min="3589" max="3593" width="12.7109375" style="1" customWidth="1"/>
    <col min="3594" max="3840" width="9.140625" style="1"/>
    <col min="3841" max="3841" width="0.42578125" style="1" customWidth="1"/>
    <col min="3842" max="3842" width="7.140625" style="1" customWidth="1"/>
    <col min="3843" max="3843" width="8" style="1" customWidth="1"/>
    <col min="3844" max="3844" width="49.42578125" style="1" customWidth="1"/>
    <col min="3845" max="3849" width="12.7109375" style="1" customWidth="1"/>
    <col min="3850" max="4096" width="9.140625" style="1"/>
    <col min="4097" max="4097" width="0.42578125" style="1" customWidth="1"/>
    <col min="4098" max="4098" width="7.140625" style="1" customWidth="1"/>
    <col min="4099" max="4099" width="8" style="1" customWidth="1"/>
    <col min="4100" max="4100" width="49.42578125" style="1" customWidth="1"/>
    <col min="4101" max="4105" width="12.7109375" style="1" customWidth="1"/>
    <col min="4106" max="4352" width="9.140625" style="1"/>
    <col min="4353" max="4353" width="0.42578125" style="1" customWidth="1"/>
    <col min="4354" max="4354" width="7.140625" style="1" customWidth="1"/>
    <col min="4355" max="4355" width="8" style="1" customWidth="1"/>
    <col min="4356" max="4356" width="49.42578125" style="1" customWidth="1"/>
    <col min="4357" max="4361" width="12.7109375" style="1" customWidth="1"/>
    <col min="4362" max="4608" width="9.140625" style="1"/>
    <col min="4609" max="4609" width="0.42578125" style="1" customWidth="1"/>
    <col min="4610" max="4610" width="7.140625" style="1" customWidth="1"/>
    <col min="4611" max="4611" width="8" style="1" customWidth="1"/>
    <col min="4612" max="4612" width="49.42578125" style="1" customWidth="1"/>
    <col min="4613" max="4617" width="12.7109375" style="1" customWidth="1"/>
    <col min="4618" max="4864" width="9.140625" style="1"/>
    <col min="4865" max="4865" width="0.42578125" style="1" customWidth="1"/>
    <col min="4866" max="4866" width="7.140625" style="1" customWidth="1"/>
    <col min="4867" max="4867" width="8" style="1" customWidth="1"/>
    <col min="4868" max="4868" width="49.42578125" style="1" customWidth="1"/>
    <col min="4869" max="4873" width="12.7109375" style="1" customWidth="1"/>
    <col min="4874" max="5120" width="9.140625" style="1"/>
    <col min="5121" max="5121" width="0.42578125" style="1" customWidth="1"/>
    <col min="5122" max="5122" width="7.140625" style="1" customWidth="1"/>
    <col min="5123" max="5123" width="8" style="1" customWidth="1"/>
    <col min="5124" max="5124" width="49.42578125" style="1" customWidth="1"/>
    <col min="5125" max="5129" width="12.7109375" style="1" customWidth="1"/>
    <col min="5130" max="5376" width="9.140625" style="1"/>
    <col min="5377" max="5377" width="0.42578125" style="1" customWidth="1"/>
    <col min="5378" max="5378" width="7.140625" style="1" customWidth="1"/>
    <col min="5379" max="5379" width="8" style="1" customWidth="1"/>
    <col min="5380" max="5380" width="49.42578125" style="1" customWidth="1"/>
    <col min="5381" max="5385" width="12.7109375" style="1" customWidth="1"/>
    <col min="5386" max="5632" width="9.140625" style="1"/>
    <col min="5633" max="5633" width="0.42578125" style="1" customWidth="1"/>
    <col min="5634" max="5634" width="7.140625" style="1" customWidth="1"/>
    <col min="5635" max="5635" width="8" style="1" customWidth="1"/>
    <col min="5636" max="5636" width="49.42578125" style="1" customWidth="1"/>
    <col min="5637" max="5641" width="12.7109375" style="1" customWidth="1"/>
    <col min="5642" max="5888" width="9.140625" style="1"/>
    <col min="5889" max="5889" width="0.42578125" style="1" customWidth="1"/>
    <col min="5890" max="5890" width="7.140625" style="1" customWidth="1"/>
    <col min="5891" max="5891" width="8" style="1" customWidth="1"/>
    <col min="5892" max="5892" width="49.42578125" style="1" customWidth="1"/>
    <col min="5893" max="5897" width="12.7109375" style="1" customWidth="1"/>
    <col min="5898" max="6144" width="9.140625" style="1"/>
    <col min="6145" max="6145" width="0.42578125" style="1" customWidth="1"/>
    <col min="6146" max="6146" width="7.140625" style="1" customWidth="1"/>
    <col min="6147" max="6147" width="8" style="1" customWidth="1"/>
    <col min="6148" max="6148" width="49.42578125" style="1" customWidth="1"/>
    <col min="6149" max="6153" width="12.7109375" style="1" customWidth="1"/>
    <col min="6154" max="6400" width="9.140625" style="1"/>
    <col min="6401" max="6401" width="0.42578125" style="1" customWidth="1"/>
    <col min="6402" max="6402" width="7.140625" style="1" customWidth="1"/>
    <col min="6403" max="6403" width="8" style="1" customWidth="1"/>
    <col min="6404" max="6404" width="49.42578125" style="1" customWidth="1"/>
    <col min="6405" max="6409" width="12.7109375" style="1" customWidth="1"/>
    <col min="6410" max="6656" width="9.140625" style="1"/>
    <col min="6657" max="6657" width="0.42578125" style="1" customWidth="1"/>
    <col min="6658" max="6658" width="7.140625" style="1" customWidth="1"/>
    <col min="6659" max="6659" width="8" style="1" customWidth="1"/>
    <col min="6660" max="6660" width="49.42578125" style="1" customWidth="1"/>
    <col min="6661" max="6665" width="12.7109375" style="1" customWidth="1"/>
    <col min="6666" max="6912" width="9.140625" style="1"/>
    <col min="6913" max="6913" width="0.42578125" style="1" customWidth="1"/>
    <col min="6914" max="6914" width="7.140625" style="1" customWidth="1"/>
    <col min="6915" max="6915" width="8" style="1" customWidth="1"/>
    <col min="6916" max="6916" width="49.42578125" style="1" customWidth="1"/>
    <col min="6917" max="6921" width="12.7109375" style="1" customWidth="1"/>
    <col min="6922" max="7168" width="9.140625" style="1"/>
    <col min="7169" max="7169" width="0.42578125" style="1" customWidth="1"/>
    <col min="7170" max="7170" width="7.140625" style="1" customWidth="1"/>
    <col min="7171" max="7171" width="8" style="1" customWidth="1"/>
    <col min="7172" max="7172" width="49.42578125" style="1" customWidth="1"/>
    <col min="7173" max="7177" width="12.7109375" style="1" customWidth="1"/>
    <col min="7178" max="7424" width="9.140625" style="1"/>
    <col min="7425" max="7425" width="0.42578125" style="1" customWidth="1"/>
    <col min="7426" max="7426" width="7.140625" style="1" customWidth="1"/>
    <col min="7427" max="7427" width="8" style="1" customWidth="1"/>
    <col min="7428" max="7428" width="49.42578125" style="1" customWidth="1"/>
    <col min="7429" max="7433" width="12.7109375" style="1" customWidth="1"/>
    <col min="7434" max="7680" width="9.140625" style="1"/>
    <col min="7681" max="7681" width="0.42578125" style="1" customWidth="1"/>
    <col min="7682" max="7682" width="7.140625" style="1" customWidth="1"/>
    <col min="7683" max="7683" width="8" style="1" customWidth="1"/>
    <col min="7684" max="7684" width="49.42578125" style="1" customWidth="1"/>
    <col min="7685" max="7689" width="12.7109375" style="1" customWidth="1"/>
    <col min="7690" max="7936" width="9.140625" style="1"/>
    <col min="7937" max="7937" width="0.42578125" style="1" customWidth="1"/>
    <col min="7938" max="7938" width="7.140625" style="1" customWidth="1"/>
    <col min="7939" max="7939" width="8" style="1" customWidth="1"/>
    <col min="7940" max="7940" width="49.42578125" style="1" customWidth="1"/>
    <col min="7941" max="7945" width="12.7109375" style="1" customWidth="1"/>
    <col min="7946" max="8192" width="9.140625" style="1"/>
    <col min="8193" max="8193" width="0.42578125" style="1" customWidth="1"/>
    <col min="8194" max="8194" width="7.140625" style="1" customWidth="1"/>
    <col min="8195" max="8195" width="8" style="1" customWidth="1"/>
    <col min="8196" max="8196" width="49.42578125" style="1" customWidth="1"/>
    <col min="8197" max="8201" width="12.7109375" style="1" customWidth="1"/>
    <col min="8202" max="8448" width="9.140625" style="1"/>
    <col min="8449" max="8449" width="0.42578125" style="1" customWidth="1"/>
    <col min="8450" max="8450" width="7.140625" style="1" customWidth="1"/>
    <col min="8451" max="8451" width="8" style="1" customWidth="1"/>
    <col min="8452" max="8452" width="49.42578125" style="1" customWidth="1"/>
    <col min="8453" max="8457" width="12.7109375" style="1" customWidth="1"/>
    <col min="8458" max="8704" width="9.140625" style="1"/>
    <col min="8705" max="8705" width="0.42578125" style="1" customWidth="1"/>
    <col min="8706" max="8706" width="7.140625" style="1" customWidth="1"/>
    <col min="8707" max="8707" width="8" style="1" customWidth="1"/>
    <col min="8708" max="8708" width="49.42578125" style="1" customWidth="1"/>
    <col min="8709" max="8713" width="12.7109375" style="1" customWidth="1"/>
    <col min="8714" max="8960" width="9.140625" style="1"/>
    <col min="8961" max="8961" width="0.42578125" style="1" customWidth="1"/>
    <col min="8962" max="8962" width="7.140625" style="1" customWidth="1"/>
    <col min="8963" max="8963" width="8" style="1" customWidth="1"/>
    <col min="8964" max="8964" width="49.42578125" style="1" customWidth="1"/>
    <col min="8965" max="8969" width="12.7109375" style="1" customWidth="1"/>
    <col min="8970" max="9216" width="9.140625" style="1"/>
    <col min="9217" max="9217" width="0.42578125" style="1" customWidth="1"/>
    <col min="9218" max="9218" width="7.140625" style="1" customWidth="1"/>
    <col min="9219" max="9219" width="8" style="1" customWidth="1"/>
    <col min="9220" max="9220" width="49.42578125" style="1" customWidth="1"/>
    <col min="9221" max="9225" width="12.7109375" style="1" customWidth="1"/>
    <col min="9226" max="9472" width="9.140625" style="1"/>
    <col min="9473" max="9473" width="0.42578125" style="1" customWidth="1"/>
    <col min="9474" max="9474" width="7.140625" style="1" customWidth="1"/>
    <col min="9475" max="9475" width="8" style="1" customWidth="1"/>
    <col min="9476" max="9476" width="49.42578125" style="1" customWidth="1"/>
    <col min="9477" max="9481" width="12.7109375" style="1" customWidth="1"/>
    <col min="9482" max="9728" width="9.140625" style="1"/>
    <col min="9729" max="9729" width="0.42578125" style="1" customWidth="1"/>
    <col min="9730" max="9730" width="7.140625" style="1" customWidth="1"/>
    <col min="9731" max="9731" width="8" style="1" customWidth="1"/>
    <col min="9732" max="9732" width="49.42578125" style="1" customWidth="1"/>
    <col min="9733" max="9737" width="12.7109375" style="1" customWidth="1"/>
    <col min="9738" max="9984" width="9.140625" style="1"/>
    <col min="9985" max="9985" width="0.42578125" style="1" customWidth="1"/>
    <col min="9986" max="9986" width="7.140625" style="1" customWidth="1"/>
    <col min="9987" max="9987" width="8" style="1" customWidth="1"/>
    <col min="9988" max="9988" width="49.42578125" style="1" customWidth="1"/>
    <col min="9989" max="9993" width="12.7109375" style="1" customWidth="1"/>
    <col min="9994" max="10240" width="9.140625" style="1"/>
    <col min="10241" max="10241" width="0.42578125" style="1" customWidth="1"/>
    <col min="10242" max="10242" width="7.140625" style="1" customWidth="1"/>
    <col min="10243" max="10243" width="8" style="1" customWidth="1"/>
    <col min="10244" max="10244" width="49.42578125" style="1" customWidth="1"/>
    <col min="10245" max="10249" width="12.7109375" style="1" customWidth="1"/>
    <col min="10250" max="10496" width="9.140625" style="1"/>
    <col min="10497" max="10497" width="0.42578125" style="1" customWidth="1"/>
    <col min="10498" max="10498" width="7.140625" style="1" customWidth="1"/>
    <col min="10499" max="10499" width="8" style="1" customWidth="1"/>
    <col min="10500" max="10500" width="49.42578125" style="1" customWidth="1"/>
    <col min="10501" max="10505" width="12.7109375" style="1" customWidth="1"/>
    <col min="10506" max="10752" width="9.140625" style="1"/>
    <col min="10753" max="10753" width="0.42578125" style="1" customWidth="1"/>
    <col min="10754" max="10754" width="7.140625" style="1" customWidth="1"/>
    <col min="10755" max="10755" width="8" style="1" customWidth="1"/>
    <col min="10756" max="10756" width="49.42578125" style="1" customWidth="1"/>
    <col min="10757" max="10761" width="12.7109375" style="1" customWidth="1"/>
    <col min="10762" max="11008" width="9.140625" style="1"/>
    <col min="11009" max="11009" width="0.42578125" style="1" customWidth="1"/>
    <col min="11010" max="11010" width="7.140625" style="1" customWidth="1"/>
    <col min="11011" max="11011" width="8" style="1" customWidth="1"/>
    <col min="11012" max="11012" width="49.42578125" style="1" customWidth="1"/>
    <col min="11013" max="11017" width="12.7109375" style="1" customWidth="1"/>
    <col min="11018" max="11264" width="9.140625" style="1"/>
    <col min="11265" max="11265" width="0.42578125" style="1" customWidth="1"/>
    <col min="11266" max="11266" width="7.140625" style="1" customWidth="1"/>
    <col min="11267" max="11267" width="8" style="1" customWidth="1"/>
    <col min="11268" max="11268" width="49.42578125" style="1" customWidth="1"/>
    <col min="11269" max="11273" width="12.7109375" style="1" customWidth="1"/>
    <col min="11274" max="11520" width="9.140625" style="1"/>
    <col min="11521" max="11521" width="0.42578125" style="1" customWidth="1"/>
    <col min="11522" max="11522" width="7.140625" style="1" customWidth="1"/>
    <col min="11523" max="11523" width="8" style="1" customWidth="1"/>
    <col min="11524" max="11524" width="49.42578125" style="1" customWidth="1"/>
    <col min="11525" max="11529" width="12.7109375" style="1" customWidth="1"/>
    <col min="11530" max="11776" width="9.140625" style="1"/>
    <col min="11777" max="11777" width="0.42578125" style="1" customWidth="1"/>
    <col min="11778" max="11778" width="7.140625" style="1" customWidth="1"/>
    <col min="11779" max="11779" width="8" style="1" customWidth="1"/>
    <col min="11780" max="11780" width="49.42578125" style="1" customWidth="1"/>
    <col min="11781" max="11785" width="12.7109375" style="1" customWidth="1"/>
    <col min="11786" max="12032" width="9.140625" style="1"/>
    <col min="12033" max="12033" width="0.42578125" style="1" customWidth="1"/>
    <col min="12034" max="12034" width="7.140625" style="1" customWidth="1"/>
    <col min="12035" max="12035" width="8" style="1" customWidth="1"/>
    <col min="12036" max="12036" width="49.42578125" style="1" customWidth="1"/>
    <col min="12037" max="12041" width="12.7109375" style="1" customWidth="1"/>
    <col min="12042" max="12288" width="9.140625" style="1"/>
    <col min="12289" max="12289" width="0.42578125" style="1" customWidth="1"/>
    <col min="12290" max="12290" width="7.140625" style="1" customWidth="1"/>
    <col min="12291" max="12291" width="8" style="1" customWidth="1"/>
    <col min="12292" max="12292" width="49.42578125" style="1" customWidth="1"/>
    <col min="12293" max="12297" width="12.7109375" style="1" customWidth="1"/>
    <col min="12298" max="12544" width="9.140625" style="1"/>
    <col min="12545" max="12545" width="0.42578125" style="1" customWidth="1"/>
    <col min="12546" max="12546" width="7.140625" style="1" customWidth="1"/>
    <col min="12547" max="12547" width="8" style="1" customWidth="1"/>
    <col min="12548" max="12548" width="49.42578125" style="1" customWidth="1"/>
    <col min="12549" max="12553" width="12.7109375" style="1" customWidth="1"/>
    <col min="12554" max="12800" width="9.140625" style="1"/>
    <col min="12801" max="12801" width="0.42578125" style="1" customWidth="1"/>
    <col min="12802" max="12802" width="7.140625" style="1" customWidth="1"/>
    <col min="12803" max="12803" width="8" style="1" customWidth="1"/>
    <col min="12804" max="12804" width="49.42578125" style="1" customWidth="1"/>
    <col min="12805" max="12809" width="12.7109375" style="1" customWidth="1"/>
    <col min="12810" max="13056" width="9.140625" style="1"/>
    <col min="13057" max="13057" width="0.42578125" style="1" customWidth="1"/>
    <col min="13058" max="13058" width="7.140625" style="1" customWidth="1"/>
    <col min="13059" max="13059" width="8" style="1" customWidth="1"/>
    <col min="13060" max="13060" width="49.42578125" style="1" customWidth="1"/>
    <col min="13061" max="13065" width="12.7109375" style="1" customWidth="1"/>
    <col min="13066" max="13312" width="9.140625" style="1"/>
    <col min="13313" max="13313" width="0.42578125" style="1" customWidth="1"/>
    <col min="13314" max="13314" width="7.140625" style="1" customWidth="1"/>
    <col min="13315" max="13315" width="8" style="1" customWidth="1"/>
    <col min="13316" max="13316" width="49.42578125" style="1" customWidth="1"/>
    <col min="13317" max="13321" width="12.7109375" style="1" customWidth="1"/>
    <col min="13322" max="13568" width="9.140625" style="1"/>
    <col min="13569" max="13569" width="0.42578125" style="1" customWidth="1"/>
    <col min="13570" max="13570" width="7.140625" style="1" customWidth="1"/>
    <col min="13571" max="13571" width="8" style="1" customWidth="1"/>
    <col min="13572" max="13572" width="49.42578125" style="1" customWidth="1"/>
    <col min="13573" max="13577" width="12.7109375" style="1" customWidth="1"/>
    <col min="13578" max="13824" width="9.140625" style="1"/>
    <col min="13825" max="13825" width="0.42578125" style="1" customWidth="1"/>
    <col min="13826" max="13826" width="7.140625" style="1" customWidth="1"/>
    <col min="13827" max="13827" width="8" style="1" customWidth="1"/>
    <col min="13828" max="13828" width="49.42578125" style="1" customWidth="1"/>
    <col min="13829" max="13833" width="12.7109375" style="1" customWidth="1"/>
    <col min="13834" max="14080" width="9.140625" style="1"/>
    <col min="14081" max="14081" width="0.42578125" style="1" customWidth="1"/>
    <col min="14082" max="14082" width="7.140625" style="1" customWidth="1"/>
    <col min="14083" max="14083" width="8" style="1" customWidth="1"/>
    <col min="14084" max="14084" width="49.42578125" style="1" customWidth="1"/>
    <col min="14085" max="14089" width="12.7109375" style="1" customWidth="1"/>
    <col min="14090" max="14336" width="9.140625" style="1"/>
    <col min="14337" max="14337" width="0.42578125" style="1" customWidth="1"/>
    <col min="14338" max="14338" width="7.140625" style="1" customWidth="1"/>
    <col min="14339" max="14339" width="8" style="1" customWidth="1"/>
    <col min="14340" max="14340" width="49.42578125" style="1" customWidth="1"/>
    <col min="14341" max="14345" width="12.7109375" style="1" customWidth="1"/>
    <col min="14346" max="14592" width="9.140625" style="1"/>
    <col min="14593" max="14593" width="0.42578125" style="1" customWidth="1"/>
    <col min="14594" max="14594" width="7.140625" style="1" customWidth="1"/>
    <col min="14595" max="14595" width="8" style="1" customWidth="1"/>
    <col min="14596" max="14596" width="49.42578125" style="1" customWidth="1"/>
    <col min="14597" max="14601" width="12.7109375" style="1" customWidth="1"/>
    <col min="14602" max="14848" width="9.140625" style="1"/>
    <col min="14849" max="14849" width="0.42578125" style="1" customWidth="1"/>
    <col min="14850" max="14850" width="7.140625" style="1" customWidth="1"/>
    <col min="14851" max="14851" width="8" style="1" customWidth="1"/>
    <col min="14852" max="14852" width="49.42578125" style="1" customWidth="1"/>
    <col min="14853" max="14857" width="12.7109375" style="1" customWidth="1"/>
    <col min="14858" max="15104" width="9.140625" style="1"/>
    <col min="15105" max="15105" width="0.42578125" style="1" customWidth="1"/>
    <col min="15106" max="15106" width="7.140625" style="1" customWidth="1"/>
    <col min="15107" max="15107" width="8" style="1" customWidth="1"/>
    <col min="15108" max="15108" width="49.42578125" style="1" customWidth="1"/>
    <col min="15109" max="15113" width="12.7109375" style="1" customWidth="1"/>
    <col min="15114" max="15360" width="9.140625" style="1"/>
    <col min="15361" max="15361" width="0.42578125" style="1" customWidth="1"/>
    <col min="15362" max="15362" width="7.140625" style="1" customWidth="1"/>
    <col min="15363" max="15363" width="8" style="1" customWidth="1"/>
    <col min="15364" max="15364" width="49.42578125" style="1" customWidth="1"/>
    <col min="15365" max="15369" width="12.7109375" style="1" customWidth="1"/>
    <col min="15370" max="15616" width="9.140625" style="1"/>
    <col min="15617" max="15617" width="0.42578125" style="1" customWidth="1"/>
    <col min="15618" max="15618" width="7.140625" style="1" customWidth="1"/>
    <col min="15619" max="15619" width="8" style="1" customWidth="1"/>
    <col min="15620" max="15620" width="49.42578125" style="1" customWidth="1"/>
    <col min="15621" max="15625" width="12.7109375" style="1" customWidth="1"/>
    <col min="15626" max="15872" width="9.140625" style="1"/>
    <col min="15873" max="15873" width="0.42578125" style="1" customWidth="1"/>
    <col min="15874" max="15874" width="7.140625" style="1" customWidth="1"/>
    <col min="15875" max="15875" width="8" style="1" customWidth="1"/>
    <col min="15876" max="15876" width="49.42578125" style="1" customWidth="1"/>
    <col min="15877" max="15881" width="12.7109375" style="1" customWidth="1"/>
    <col min="15882" max="16128" width="9.140625" style="1"/>
    <col min="16129" max="16129" width="0.42578125" style="1" customWidth="1"/>
    <col min="16130" max="16130" width="7.140625" style="1" customWidth="1"/>
    <col min="16131" max="16131" width="8" style="1" customWidth="1"/>
    <col min="16132" max="16132" width="49.42578125" style="1" customWidth="1"/>
    <col min="16133" max="16137" width="12.7109375" style="1" customWidth="1"/>
    <col min="16138" max="16384" width="9.140625" style="1"/>
  </cols>
  <sheetData>
    <row r="1" spans="1:9" ht="29.25" customHeight="1">
      <c r="F1" s="2" t="s">
        <v>0</v>
      </c>
      <c r="G1" s="3"/>
      <c r="H1" s="3"/>
      <c r="I1" s="3"/>
    </row>
    <row r="2" spans="1:9" ht="18">
      <c r="B2" s="4" t="s">
        <v>1</v>
      </c>
      <c r="C2" s="4"/>
      <c r="D2" s="4"/>
      <c r="E2" s="4"/>
      <c r="F2" s="4"/>
      <c r="G2" s="4"/>
      <c r="H2" s="4"/>
      <c r="I2" s="4"/>
    </row>
    <row r="3" spans="1:9" ht="18.75" thickBot="1">
      <c r="B3" s="5" t="s">
        <v>2</v>
      </c>
      <c r="C3" s="6"/>
      <c r="D3" s="6"/>
      <c r="E3" s="6"/>
      <c r="F3" s="7" t="s">
        <v>3</v>
      </c>
      <c r="G3" s="8"/>
      <c r="H3" s="8"/>
      <c r="I3" s="6"/>
    </row>
    <row r="4" spans="1:9" ht="12.75" customHeight="1">
      <c r="B4" s="9"/>
      <c r="C4" s="10"/>
      <c r="D4" s="11"/>
      <c r="E4" s="12" t="s">
        <v>4</v>
      </c>
      <c r="F4" s="13" t="s">
        <v>5</v>
      </c>
      <c r="G4" s="12" t="s">
        <v>6</v>
      </c>
      <c r="H4" s="12" t="s">
        <v>7</v>
      </c>
      <c r="I4" s="14" t="s">
        <v>8</v>
      </c>
    </row>
    <row r="5" spans="1:9" ht="15.75">
      <c r="B5" s="15"/>
      <c r="C5" s="16" t="s">
        <v>9</v>
      </c>
      <c r="D5" s="17"/>
      <c r="E5" s="18" t="s">
        <v>10</v>
      </c>
      <c r="F5" s="19" t="s">
        <v>10</v>
      </c>
      <c r="G5" s="18" t="s">
        <v>11</v>
      </c>
      <c r="H5" s="18" t="s">
        <v>12</v>
      </c>
      <c r="I5" s="20" t="s">
        <v>12</v>
      </c>
    </row>
    <row r="6" spans="1:9" ht="13.5" thickBot="1">
      <c r="B6" s="21"/>
      <c r="C6" s="22"/>
      <c r="D6" s="23"/>
      <c r="E6" s="24" t="s">
        <v>13</v>
      </c>
      <c r="F6" s="25" t="s">
        <v>13</v>
      </c>
      <c r="G6" s="24" t="s">
        <v>14</v>
      </c>
      <c r="H6" s="26">
        <v>100</v>
      </c>
      <c r="I6" s="27">
        <v>100</v>
      </c>
    </row>
    <row r="7" spans="1:9" ht="8.25" customHeight="1" thickBot="1">
      <c r="A7" s="28"/>
      <c r="B7" s="29"/>
      <c r="E7" s="30"/>
      <c r="F7" s="30"/>
      <c r="G7" s="30"/>
      <c r="H7" s="30"/>
      <c r="I7" s="30"/>
    </row>
    <row r="8" spans="1:9">
      <c r="B8" s="31"/>
      <c r="C8" s="32"/>
      <c r="D8" s="32"/>
      <c r="E8" s="33">
        <v>1</v>
      </c>
      <c r="F8" s="34">
        <v>2</v>
      </c>
      <c r="G8" s="33">
        <v>3</v>
      </c>
      <c r="H8" s="33">
        <v>4</v>
      </c>
      <c r="I8" s="35">
        <v>5</v>
      </c>
    </row>
    <row r="9" spans="1:9">
      <c r="B9" s="36"/>
      <c r="C9" s="29"/>
      <c r="D9" s="37" t="s">
        <v>15</v>
      </c>
      <c r="E9" s="38">
        <v>31100</v>
      </c>
      <c r="F9" s="38">
        <v>31100</v>
      </c>
      <c r="G9" s="39">
        <v>34180</v>
      </c>
      <c r="H9" s="40">
        <f>G9/E9</f>
        <v>1.0990353697749196</v>
      </c>
      <c r="I9" s="41">
        <f>G9/F9</f>
        <v>1.0990353697749196</v>
      </c>
    </row>
    <row r="10" spans="1:9">
      <c r="B10" s="36"/>
      <c r="C10" s="37"/>
      <c r="D10" s="29" t="s">
        <v>16</v>
      </c>
      <c r="E10" s="42">
        <v>18000</v>
      </c>
      <c r="F10" s="42">
        <v>0</v>
      </c>
      <c r="G10" s="39">
        <v>0</v>
      </c>
      <c r="H10" s="40">
        <v>0</v>
      </c>
      <c r="I10" s="41">
        <v>0</v>
      </c>
    </row>
    <row r="11" spans="1:9">
      <c r="B11" s="36"/>
      <c r="C11" s="37"/>
      <c r="D11" s="29" t="s">
        <v>17</v>
      </c>
      <c r="E11" s="42">
        <v>0</v>
      </c>
      <c r="F11" s="42">
        <v>0</v>
      </c>
      <c r="G11" s="39">
        <v>-40</v>
      </c>
      <c r="H11" s="40">
        <v>0</v>
      </c>
      <c r="I11" s="41">
        <v>0</v>
      </c>
    </row>
    <row r="12" spans="1:9">
      <c r="B12" s="36"/>
      <c r="C12" s="37"/>
      <c r="D12" s="37" t="s">
        <v>18</v>
      </c>
      <c r="E12" s="42">
        <v>1400</v>
      </c>
      <c r="F12" s="42">
        <v>1400</v>
      </c>
      <c r="G12" s="39">
        <v>1249</v>
      </c>
      <c r="H12" s="40">
        <f t="shared" ref="H12:H21" si="0">G12/E12</f>
        <v>0.89214285714285713</v>
      </c>
      <c r="I12" s="41">
        <f t="shared" ref="I12:I41" si="1">G12/F12</f>
        <v>0.89214285714285713</v>
      </c>
    </row>
    <row r="13" spans="1:9">
      <c r="B13" s="36"/>
      <c r="C13" s="37"/>
      <c r="D13" s="37" t="s">
        <v>19</v>
      </c>
      <c r="E13" s="42">
        <v>7500</v>
      </c>
      <c r="F13" s="42">
        <v>7500</v>
      </c>
      <c r="G13" s="39">
        <v>6800</v>
      </c>
      <c r="H13" s="40">
        <f t="shared" si="0"/>
        <v>0.90666666666666662</v>
      </c>
      <c r="I13" s="41">
        <f t="shared" si="1"/>
        <v>0.90666666666666662</v>
      </c>
    </row>
    <row r="14" spans="1:9">
      <c r="B14" s="36"/>
      <c r="C14" s="37"/>
      <c r="D14" s="29" t="s">
        <v>20</v>
      </c>
      <c r="E14" s="42">
        <v>0</v>
      </c>
      <c r="F14" s="42">
        <v>6</v>
      </c>
      <c r="G14" s="39">
        <v>7</v>
      </c>
      <c r="H14" s="40">
        <v>0</v>
      </c>
      <c r="I14" s="41">
        <f t="shared" si="1"/>
        <v>1.1666666666666667</v>
      </c>
    </row>
    <row r="15" spans="1:9">
      <c r="A15" s="43"/>
      <c r="B15" s="44" t="s">
        <v>21</v>
      </c>
      <c r="C15" s="45" t="s">
        <v>22</v>
      </c>
      <c r="D15" s="45"/>
      <c r="E15" s="46">
        <f>SUM(E9:E13)</f>
        <v>58000</v>
      </c>
      <c r="F15" s="46">
        <f>SUM(F9:F14)</f>
        <v>40006</v>
      </c>
      <c r="G15" s="47">
        <f>SUM(G9:G14)</f>
        <v>42196</v>
      </c>
      <c r="H15" s="48">
        <f t="shared" si="0"/>
        <v>0.7275172413793104</v>
      </c>
      <c r="I15" s="49">
        <f t="shared" si="1"/>
        <v>1.0547417887316903</v>
      </c>
    </row>
    <row r="16" spans="1:9">
      <c r="A16" s="43"/>
      <c r="B16" s="36"/>
      <c r="C16" s="37"/>
      <c r="D16" s="50" t="s">
        <v>20</v>
      </c>
      <c r="E16" s="51">
        <v>280</v>
      </c>
      <c r="F16" s="51">
        <v>280</v>
      </c>
      <c r="G16" s="52">
        <v>312</v>
      </c>
      <c r="H16" s="40">
        <f t="shared" si="0"/>
        <v>1.1142857142857143</v>
      </c>
      <c r="I16" s="41">
        <f t="shared" si="1"/>
        <v>1.1142857142857143</v>
      </c>
    </row>
    <row r="17" spans="1:9">
      <c r="A17" s="53"/>
      <c r="B17" s="54" t="s">
        <v>23</v>
      </c>
      <c r="C17" s="55" t="s">
        <v>24</v>
      </c>
      <c r="D17" s="56"/>
      <c r="E17" s="57">
        <f>SUM(E16)</f>
        <v>280</v>
      </c>
      <c r="F17" s="57">
        <f>SUM(F16)</f>
        <v>280</v>
      </c>
      <c r="G17" s="58">
        <f>SUM(G16)</f>
        <v>312</v>
      </c>
      <c r="H17" s="48">
        <f t="shared" si="0"/>
        <v>1.1142857142857143</v>
      </c>
      <c r="I17" s="49">
        <f t="shared" si="1"/>
        <v>1.1142857142857143</v>
      </c>
    </row>
    <row r="18" spans="1:9">
      <c r="A18" s="53"/>
      <c r="B18" s="59"/>
      <c r="C18" s="60"/>
      <c r="D18" s="61" t="s">
        <v>20</v>
      </c>
      <c r="E18" s="51">
        <v>420</v>
      </c>
      <c r="F18" s="51">
        <v>580</v>
      </c>
      <c r="G18" s="52">
        <v>840</v>
      </c>
      <c r="H18" s="40">
        <f t="shared" si="0"/>
        <v>2</v>
      </c>
      <c r="I18" s="41">
        <f t="shared" si="1"/>
        <v>1.4482758620689655</v>
      </c>
    </row>
    <row r="19" spans="1:9" ht="13.5" thickBot="1">
      <c r="A19" s="53"/>
      <c r="B19" s="54" t="s">
        <v>25</v>
      </c>
      <c r="C19" s="55" t="s">
        <v>26</v>
      </c>
      <c r="D19" s="55"/>
      <c r="E19" s="62">
        <f>SUM(E18)</f>
        <v>420</v>
      </c>
      <c r="F19" s="62">
        <f>SUM(F18)</f>
        <v>580</v>
      </c>
      <c r="G19" s="63">
        <f>SUM(G18)</f>
        <v>840</v>
      </c>
      <c r="H19" s="64">
        <f t="shared" si="0"/>
        <v>2</v>
      </c>
      <c r="I19" s="65">
        <f t="shared" si="1"/>
        <v>1.4482758620689655</v>
      </c>
    </row>
    <row r="20" spans="1:9" ht="13.5" thickBot="1">
      <c r="A20" s="66"/>
      <c r="B20" s="67"/>
      <c r="C20" s="68" t="s">
        <v>27</v>
      </c>
      <c r="D20" s="69"/>
      <c r="E20" s="70">
        <f>E15+E17+E19</f>
        <v>58700</v>
      </c>
      <c r="F20" s="70">
        <f>F15+F17+F19</f>
        <v>40866</v>
      </c>
      <c r="G20" s="71">
        <f>G15+G17+G19</f>
        <v>43348</v>
      </c>
      <c r="H20" s="72">
        <f t="shared" si="0"/>
        <v>0.73846678023850088</v>
      </c>
      <c r="I20" s="73">
        <f t="shared" si="1"/>
        <v>1.0607350854010669</v>
      </c>
    </row>
    <row r="21" spans="1:9">
      <c r="A21" s="66"/>
      <c r="B21" s="74"/>
      <c r="C21" s="75"/>
      <c r="D21" s="76" t="s">
        <v>28</v>
      </c>
      <c r="E21" s="77">
        <v>528</v>
      </c>
      <c r="F21" s="77">
        <v>1796</v>
      </c>
      <c r="G21" s="78">
        <v>1856</v>
      </c>
      <c r="H21" s="79">
        <f t="shared" si="0"/>
        <v>3.5151515151515151</v>
      </c>
      <c r="I21" s="41">
        <f t="shared" si="1"/>
        <v>1.0334075723830736</v>
      </c>
    </row>
    <row r="22" spans="1:9">
      <c r="A22" s="66"/>
      <c r="B22" s="74"/>
      <c r="C22" s="75"/>
      <c r="D22" s="76" t="s">
        <v>29</v>
      </c>
      <c r="E22" s="77">
        <v>0</v>
      </c>
      <c r="F22" s="77">
        <v>16</v>
      </c>
      <c r="G22" s="78">
        <v>17</v>
      </c>
      <c r="H22" s="80">
        <v>0</v>
      </c>
      <c r="I22" s="41">
        <f t="shared" si="1"/>
        <v>1.0625</v>
      </c>
    </row>
    <row r="23" spans="1:9">
      <c r="A23" s="66"/>
      <c r="B23" s="54" t="s">
        <v>30</v>
      </c>
      <c r="C23" s="55" t="s">
        <v>31</v>
      </c>
      <c r="D23" s="55"/>
      <c r="E23" s="81">
        <f>SUM(E21:E22)</f>
        <v>528</v>
      </c>
      <c r="F23" s="81">
        <f>SUM(F21:F22)</f>
        <v>1812</v>
      </c>
      <c r="G23" s="82">
        <f>SUM(G21:G22)</f>
        <v>1873</v>
      </c>
      <c r="H23" s="83">
        <f t="shared" ref="H23:H51" si="2">G23/E23</f>
        <v>3.5473484848484849</v>
      </c>
      <c r="I23" s="49">
        <f t="shared" si="1"/>
        <v>1.0336644591611479</v>
      </c>
    </row>
    <row r="24" spans="1:9">
      <c r="B24" s="84"/>
      <c r="C24" s="85"/>
      <c r="D24" s="76" t="s">
        <v>32</v>
      </c>
      <c r="E24" s="77">
        <v>3450</v>
      </c>
      <c r="F24" s="77">
        <v>3450</v>
      </c>
      <c r="G24" s="78">
        <v>3239</v>
      </c>
      <c r="H24" s="80">
        <f t="shared" si="2"/>
        <v>0.9388405797101449</v>
      </c>
      <c r="I24" s="41">
        <f t="shared" si="1"/>
        <v>0.9388405797101449</v>
      </c>
    </row>
    <row r="25" spans="1:9">
      <c r="B25" s="54" t="s">
        <v>33</v>
      </c>
      <c r="C25" s="55" t="s">
        <v>34</v>
      </c>
      <c r="D25" s="55"/>
      <c r="E25" s="57">
        <f>SUM(E24)</f>
        <v>3450</v>
      </c>
      <c r="F25" s="57">
        <f>SUM(F24)</f>
        <v>3450</v>
      </c>
      <c r="G25" s="58">
        <f>SUM(G24:G24)</f>
        <v>3239</v>
      </c>
      <c r="H25" s="83">
        <f t="shared" si="2"/>
        <v>0.9388405797101449</v>
      </c>
      <c r="I25" s="49">
        <f>G25/F25</f>
        <v>0.9388405797101449</v>
      </c>
    </row>
    <row r="26" spans="1:9" s="43" customFormat="1">
      <c r="B26" s="86"/>
      <c r="C26" s="87"/>
      <c r="D26" s="88" t="s">
        <v>35</v>
      </c>
      <c r="E26" s="89">
        <v>0</v>
      </c>
      <c r="F26" s="89">
        <v>0</v>
      </c>
      <c r="G26" s="90">
        <v>2</v>
      </c>
      <c r="H26" s="91">
        <v>0</v>
      </c>
      <c r="I26" s="41">
        <v>0</v>
      </c>
    </row>
    <row r="27" spans="1:9" s="43" customFormat="1">
      <c r="B27" s="59"/>
      <c r="C27" s="60"/>
      <c r="D27" s="92" t="s">
        <v>36</v>
      </c>
      <c r="E27" s="51">
        <v>100</v>
      </c>
      <c r="F27" s="51">
        <v>100</v>
      </c>
      <c r="G27" s="52">
        <v>154</v>
      </c>
      <c r="H27" s="80">
        <f t="shared" si="2"/>
        <v>1.54</v>
      </c>
      <c r="I27" s="41">
        <f t="shared" si="1"/>
        <v>1.54</v>
      </c>
    </row>
    <row r="28" spans="1:9">
      <c r="B28" s="54" t="s">
        <v>23</v>
      </c>
      <c r="C28" s="55" t="s">
        <v>24</v>
      </c>
      <c r="D28" s="55"/>
      <c r="E28" s="57">
        <f>SUM(E26:E27)</f>
        <v>100</v>
      </c>
      <c r="F28" s="57">
        <f>SUM(F26:F27)</f>
        <v>100</v>
      </c>
      <c r="G28" s="58">
        <f>SUM(G26:G27)</f>
        <v>156</v>
      </c>
      <c r="H28" s="83">
        <f t="shared" si="2"/>
        <v>1.56</v>
      </c>
      <c r="I28" s="49">
        <f>G28/F28</f>
        <v>1.56</v>
      </c>
    </row>
    <row r="29" spans="1:9">
      <c r="B29" s="86"/>
      <c r="C29" s="87"/>
      <c r="D29" s="88" t="s">
        <v>37</v>
      </c>
      <c r="E29" s="89">
        <v>2570</v>
      </c>
      <c r="F29" s="89">
        <v>4280</v>
      </c>
      <c r="G29" s="90">
        <v>5116</v>
      </c>
      <c r="H29" s="80">
        <f t="shared" si="2"/>
        <v>1.9906614785992218</v>
      </c>
      <c r="I29" s="41">
        <f t="shared" si="1"/>
        <v>1.1953271028037382</v>
      </c>
    </row>
    <row r="30" spans="1:9">
      <c r="B30" s="59"/>
      <c r="C30" s="60"/>
      <c r="D30" s="92" t="s">
        <v>38</v>
      </c>
      <c r="E30" s="51">
        <v>0</v>
      </c>
      <c r="F30" s="51">
        <v>0</v>
      </c>
      <c r="G30" s="52">
        <v>19</v>
      </c>
      <c r="H30" s="80">
        <v>0</v>
      </c>
      <c r="I30" s="41">
        <v>0</v>
      </c>
    </row>
    <row r="31" spans="1:9">
      <c r="A31" s="66"/>
      <c r="B31" s="93" t="s">
        <v>39</v>
      </c>
      <c r="C31" s="94" t="s">
        <v>40</v>
      </c>
      <c r="D31" s="94"/>
      <c r="E31" s="62">
        <f>SUM(E29)</f>
        <v>2570</v>
      </c>
      <c r="F31" s="62">
        <f>SUM(F29)</f>
        <v>4280</v>
      </c>
      <c r="G31" s="63">
        <f>SUM(G29:G30)</f>
        <v>5135</v>
      </c>
      <c r="H31" s="83">
        <f t="shared" si="2"/>
        <v>1.9980544747081712</v>
      </c>
      <c r="I31" s="49">
        <f>G31/F31</f>
        <v>1.1997663551401869</v>
      </c>
    </row>
    <row r="32" spans="1:9" s="43" customFormat="1">
      <c r="A32" s="95"/>
      <c r="B32" s="86"/>
      <c r="C32" s="87"/>
      <c r="D32" s="88" t="s">
        <v>41</v>
      </c>
      <c r="E32" s="96">
        <v>1300</v>
      </c>
      <c r="F32" s="96">
        <v>1340</v>
      </c>
      <c r="G32" s="97">
        <v>372</v>
      </c>
      <c r="H32" s="80">
        <f t="shared" si="2"/>
        <v>0.28615384615384615</v>
      </c>
      <c r="I32" s="41">
        <f t="shared" si="1"/>
        <v>0.27761194029850744</v>
      </c>
    </row>
    <row r="33" spans="1:9">
      <c r="A33" s="66"/>
      <c r="B33" s="98"/>
      <c r="C33" s="28"/>
      <c r="D33" s="76" t="s">
        <v>42</v>
      </c>
      <c r="E33" s="77">
        <v>0</v>
      </c>
      <c r="F33" s="77">
        <v>0</v>
      </c>
      <c r="G33" s="78">
        <v>31</v>
      </c>
      <c r="H33" s="80">
        <v>0</v>
      </c>
      <c r="I33" s="41">
        <v>0</v>
      </c>
    </row>
    <row r="34" spans="1:9">
      <c r="A34" s="66"/>
      <c r="B34" s="84"/>
      <c r="C34" s="85"/>
      <c r="D34" s="76" t="s">
        <v>43</v>
      </c>
      <c r="E34" s="77">
        <v>119225</v>
      </c>
      <c r="F34" s="77">
        <v>120275</v>
      </c>
      <c r="G34" s="78">
        <v>123329</v>
      </c>
      <c r="H34" s="80">
        <f t="shared" si="2"/>
        <v>1.0344223107569721</v>
      </c>
      <c r="I34" s="41">
        <f t="shared" si="1"/>
        <v>1.0253918104344211</v>
      </c>
    </row>
    <row r="35" spans="1:9">
      <c r="A35" s="66"/>
      <c r="B35" s="84"/>
      <c r="C35" s="85"/>
      <c r="D35" s="76" t="s">
        <v>44</v>
      </c>
      <c r="E35" s="77">
        <v>10145</v>
      </c>
      <c r="F35" s="77">
        <v>10145</v>
      </c>
      <c r="G35" s="78">
        <v>12179</v>
      </c>
      <c r="H35" s="80">
        <f t="shared" si="2"/>
        <v>1.2004928536224742</v>
      </c>
      <c r="I35" s="41">
        <f t="shared" si="1"/>
        <v>1.2004928536224742</v>
      </c>
    </row>
    <row r="36" spans="1:9">
      <c r="A36" s="66"/>
      <c r="B36" s="54" t="s">
        <v>45</v>
      </c>
      <c r="C36" s="55" t="s">
        <v>46</v>
      </c>
      <c r="D36" s="55"/>
      <c r="E36" s="57">
        <f>SUM(E32:E35)</f>
        <v>130670</v>
      </c>
      <c r="F36" s="57">
        <f>SUM(F32:F35)</f>
        <v>131760</v>
      </c>
      <c r="G36" s="58">
        <f>SUM(G32:G35)</f>
        <v>135911</v>
      </c>
      <c r="H36" s="83">
        <f t="shared" si="2"/>
        <v>1.0401086706971761</v>
      </c>
      <c r="I36" s="49">
        <f t="shared" si="1"/>
        <v>1.031504250151791</v>
      </c>
    </row>
    <row r="37" spans="1:9">
      <c r="B37" s="54" t="s">
        <v>25</v>
      </c>
      <c r="C37" s="55" t="s">
        <v>26</v>
      </c>
      <c r="D37" s="55"/>
      <c r="E37" s="99">
        <v>500</v>
      </c>
      <c r="F37" s="99">
        <v>500</v>
      </c>
      <c r="G37" s="100">
        <v>401</v>
      </c>
      <c r="H37" s="101">
        <f t="shared" si="2"/>
        <v>0.80200000000000005</v>
      </c>
      <c r="I37" s="49">
        <f t="shared" si="1"/>
        <v>0.80200000000000005</v>
      </c>
    </row>
    <row r="38" spans="1:9">
      <c r="B38" s="102"/>
      <c r="C38" s="61"/>
      <c r="D38" s="61" t="s">
        <v>47</v>
      </c>
      <c r="E38" s="89">
        <v>2600</v>
      </c>
      <c r="F38" s="89">
        <v>3510</v>
      </c>
      <c r="G38" s="90">
        <v>2558</v>
      </c>
      <c r="H38" s="80">
        <f t="shared" si="2"/>
        <v>0.98384615384615381</v>
      </c>
      <c r="I38" s="41">
        <f t="shared" si="1"/>
        <v>0.72877492877492878</v>
      </c>
    </row>
    <row r="39" spans="1:9" ht="13.5" thickBot="1">
      <c r="B39" s="54" t="s">
        <v>21</v>
      </c>
      <c r="C39" s="55" t="s">
        <v>22</v>
      </c>
      <c r="D39" s="55"/>
      <c r="E39" s="57">
        <f>SUM(E38:E38)</f>
        <v>2600</v>
      </c>
      <c r="F39" s="57">
        <f>SUM(F38:F38)</f>
        <v>3510</v>
      </c>
      <c r="G39" s="58">
        <f>SUM(G38:G38)</f>
        <v>2558</v>
      </c>
      <c r="H39" s="103">
        <f t="shared" si="2"/>
        <v>0.98384615384615381</v>
      </c>
      <c r="I39" s="49">
        <f t="shared" si="1"/>
        <v>0.72877492877492878</v>
      </c>
    </row>
    <row r="40" spans="1:9" ht="13.5" thickBot="1">
      <c r="A40" s="66"/>
      <c r="B40" s="104"/>
      <c r="C40" s="105" t="s">
        <v>48</v>
      </c>
      <c r="D40" s="106"/>
      <c r="E40" s="107">
        <f>E23+E25+E28+E31+E36+E37+E39</f>
        <v>140418</v>
      </c>
      <c r="F40" s="107">
        <f>F23+F25+F28+F31+F36+F37+F39</f>
        <v>145412</v>
      </c>
      <c r="G40" s="108">
        <f>G23+G25+G28+G31+G36+G37+G39</f>
        <v>149273</v>
      </c>
      <c r="H40" s="109">
        <f t="shared" si="2"/>
        <v>1.06306171573445</v>
      </c>
      <c r="I40" s="73">
        <f t="shared" si="1"/>
        <v>1.0265521415013892</v>
      </c>
    </row>
    <row r="41" spans="1:9">
      <c r="A41" s="66"/>
      <c r="B41" s="110"/>
      <c r="C41" s="85"/>
      <c r="D41" s="111" t="s">
        <v>49</v>
      </c>
      <c r="E41" s="112">
        <v>8500</v>
      </c>
      <c r="F41" s="112">
        <v>8500</v>
      </c>
      <c r="G41" s="113">
        <v>2393</v>
      </c>
      <c r="H41" s="80">
        <f t="shared" si="2"/>
        <v>0.28152941176470586</v>
      </c>
      <c r="I41" s="41">
        <f t="shared" si="1"/>
        <v>0.28152941176470586</v>
      </c>
    </row>
    <row r="42" spans="1:9">
      <c r="A42" s="95"/>
      <c r="B42" s="84"/>
      <c r="C42" s="85"/>
      <c r="D42" s="111" t="s">
        <v>50</v>
      </c>
      <c r="E42" s="112">
        <v>2000</v>
      </c>
      <c r="F42" s="112">
        <v>2000</v>
      </c>
      <c r="G42" s="113">
        <v>1555</v>
      </c>
      <c r="H42" s="80">
        <f>G42/E42</f>
        <v>0.77749999999999997</v>
      </c>
      <c r="I42" s="41">
        <f>G42/F42</f>
        <v>0.77749999999999997</v>
      </c>
    </row>
    <row r="43" spans="1:9">
      <c r="A43" s="95"/>
      <c r="B43" s="54" t="s">
        <v>45</v>
      </c>
      <c r="C43" s="55" t="s">
        <v>46</v>
      </c>
      <c r="D43" s="55"/>
      <c r="E43" s="57">
        <f>SUM(E41:E42)</f>
        <v>10500</v>
      </c>
      <c r="F43" s="57">
        <f>SUM(F41:F42)</f>
        <v>10500</v>
      </c>
      <c r="G43" s="58">
        <f>SUM(G41:G42)</f>
        <v>3948</v>
      </c>
      <c r="H43" s="83">
        <f t="shared" ref="H43" si="3">G43/E43</f>
        <v>0.376</v>
      </c>
      <c r="I43" s="49">
        <f t="shared" ref="I43" si="4">G43/F43</f>
        <v>0.376</v>
      </c>
    </row>
    <row r="44" spans="1:9">
      <c r="A44" s="95"/>
      <c r="B44" s="84"/>
      <c r="C44" s="85"/>
      <c r="D44" s="111" t="s">
        <v>51</v>
      </c>
      <c r="E44" s="112">
        <v>0</v>
      </c>
      <c r="F44" s="112">
        <v>0</v>
      </c>
      <c r="G44" s="113">
        <v>75</v>
      </c>
      <c r="H44" s="80">
        <v>0</v>
      </c>
      <c r="I44" s="41">
        <v>0</v>
      </c>
    </row>
    <row r="45" spans="1:9" ht="13.5" thickBot="1">
      <c r="A45" s="66"/>
      <c r="B45" s="54" t="s">
        <v>23</v>
      </c>
      <c r="C45" s="55" t="s">
        <v>24</v>
      </c>
      <c r="D45" s="55"/>
      <c r="E45" s="57">
        <f>SUM(E44)</f>
        <v>0</v>
      </c>
      <c r="F45" s="57">
        <f>SUM(F44)</f>
        <v>0</v>
      </c>
      <c r="G45" s="58">
        <f>SUM(G44)</f>
        <v>75</v>
      </c>
      <c r="H45" s="114">
        <v>0</v>
      </c>
      <c r="I45" s="49">
        <v>0</v>
      </c>
    </row>
    <row r="46" spans="1:9" ht="13.5" thickBot="1">
      <c r="B46" s="104"/>
      <c r="C46" s="105" t="s">
        <v>52</v>
      </c>
      <c r="D46" s="106"/>
      <c r="E46" s="107">
        <f>E43+E45</f>
        <v>10500</v>
      </c>
      <c r="F46" s="107">
        <f>F43+F45</f>
        <v>10500</v>
      </c>
      <c r="G46" s="107">
        <f>G43+G45</f>
        <v>4023</v>
      </c>
      <c r="H46" s="109">
        <f t="shared" si="2"/>
        <v>0.38314285714285712</v>
      </c>
      <c r="I46" s="73">
        <f>G46/F46</f>
        <v>0.38314285714285712</v>
      </c>
    </row>
    <row r="47" spans="1:9" ht="13.5" thickBot="1">
      <c r="B47" s="115" t="s">
        <v>53</v>
      </c>
      <c r="C47" s="116"/>
      <c r="D47" s="116"/>
      <c r="E47" s="117">
        <f>E20+E40+E46</f>
        <v>209618</v>
      </c>
      <c r="F47" s="117">
        <f>F20+F40+F46</f>
        <v>196778</v>
      </c>
      <c r="G47" s="118">
        <f>G20+G40+G46</f>
        <v>196644</v>
      </c>
      <c r="H47" s="119">
        <f t="shared" si="2"/>
        <v>0.93810646032306388</v>
      </c>
      <c r="I47" s="120">
        <f t="shared" ref="I47:I51" si="5">G47/F47</f>
        <v>0.99931902956631335</v>
      </c>
    </row>
    <row r="48" spans="1:9" ht="13.5" customHeight="1" thickBot="1">
      <c r="B48" s="104"/>
      <c r="C48" s="105" t="s">
        <v>54</v>
      </c>
      <c r="D48" s="106"/>
      <c r="E48" s="107">
        <v>112569</v>
      </c>
      <c r="F48" s="107">
        <v>195342</v>
      </c>
      <c r="G48" s="108">
        <v>195222</v>
      </c>
      <c r="H48" s="109">
        <f t="shared" si="2"/>
        <v>1.7342429976281215</v>
      </c>
      <c r="I48" s="73">
        <f>G48/F48</f>
        <v>0.99938569278496181</v>
      </c>
    </row>
    <row r="49" spans="1:9" ht="13.5" thickBot="1">
      <c r="B49" s="121" t="s">
        <v>55</v>
      </c>
      <c r="C49" s="122"/>
      <c r="D49" s="122"/>
      <c r="E49" s="117">
        <f>E47+E48</f>
        <v>322187</v>
      </c>
      <c r="F49" s="117">
        <f>F47+F48</f>
        <v>392120</v>
      </c>
      <c r="G49" s="117">
        <f>G47+G48</f>
        <v>391866</v>
      </c>
      <c r="H49" s="119">
        <f t="shared" si="2"/>
        <v>1.2162688128322992</v>
      </c>
      <c r="I49" s="120">
        <f t="shared" si="5"/>
        <v>0.99935223911047644</v>
      </c>
    </row>
    <row r="50" spans="1:9" ht="13.5" thickBot="1">
      <c r="B50" s="104"/>
      <c r="C50" s="105" t="s">
        <v>56</v>
      </c>
      <c r="D50" s="106"/>
      <c r="E50" s="107">
        <v>89231</v>
      </c>
      <c r="F50" s="107">
        <v>101521</v>
      </c>
      <c r="G50" s="108">
        <v>68685</v>
      </c>
      <c r="H50" s="109">
        <f t="shared" si="2"/>
        <v>0.76974369893870964</v>
      </c>
      <c r="I50" s="73">
        <f>G50/F50</f>
        <v>0.67655952955546139</v>
      </c>
    </row>
    <row r="51" spans="1:9" ht="13.5" thickBot="1">
      <c r="B51" s="121" t="s">
        <v>57</v>
      </c>
      <c r="C51" s="122"/>
      <c r="D51" s="122"/>
      <c r="E51" s="117">
        <f>SUM(E49:E50)</f>
        <v>411418</v>
      </c>
      <c r="F51" s="117">
        <f>SUM(F49:F50)</f>
        <v>493641</v>
      </c>
      <c r="G51" s="118">
        <f>SUM(G49:G50)</f>
        <v>460551</v>
      </c>
      <c r="H51" s="123">
        <f t="shared" si="2"/>
        <v>1.1194235546330009</v>
      </c>
      <c r="I51" s="120">
        <f t="shared" si="5"/>
        <v>0.93296748041592981</v>
      </c>
    </row>
    <row r="52" spans="1:9">
      <c r="A52" s="43"/>
      <c r="B52" s="124"/>
      <c r="C52" s="125"/>
      <c r="D52" s="125"/>
      <c r="E52" s="124"/>
      <c r="F52" s="124"/>
      <c r="G52" s="124"/>
      <c r="H52" s="124"/>
      <c r="I52" s="124"/>
    </row>
    <row r="53" spans="1:9">
      <c r="B53" s="126"/>
    </row>
    <row r="54" spans="1:9">
      <c r="C54" s="127"/>
      <c r="D54" s="127"/>
    </row>
    <row r="55" spans="1:9">
      <c r="B55" s="126"/>
    </row>
  </sheetData>
  <mergeCells count="3">
    <mergeCell ref="F1:I1"/>
    <mergeCell ref="B3:E3"/>
    <mergeCell ref="F3:I3"/>
  </mergeCells>
  <pageMargins left="0.4" right="0.17" top="0.63" bottom="0.984251969" header="0.36" footer="0.49212598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 tab. č. 1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2014-06-20T07:26:56Z</dcterms:created>
  <dcterms:modified xsi:type="dcterms:W3CDTF">2014-06-20T07:27:38Z</dcterms:modified>
</cp:coreProperties>
</file>