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příjmy dle ORJ tab.č.4a" sheetId="1" r:id="rId1"/>
  </sheets>
  <externalReferences>
    <externalReference r:id="rId2"/>
    <externalReference r:id="rId3"/>
  </externalReferences>
  <definedNames>
    <definedName name="dates">[1]číselník!$B$42:$C$54</definedName>
    <definedName name="_xlnm.Print_Titles" localSheetId="0">'příjmy dle ORJ tab.č.4a'!$1:$3</definedName>
    <definedName name="Print_Area">#REF!</definedName>
  </definedNames>
  <calcPr calcId="125725" fullCalcOnLoad="1"/>
</workbook>
</file>

<file path=xl/calcChain.xml><?xml version="1.0" encoding="utf-8"?>
<calcChain xmlns="http://schemas.openxmlformats.org/spreadsheetml/2006/main">
  <c r="I88" i="1"/>
  <c r="H88"/>
  <c r="H86"/>
  <c r="G86"/>
  <c r="F86"/>
  <c r="I86" s="1"/>
  <c r="E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G57"/>
  <c r="I57" s="1"/>
  <c r="F57"/>
  <c r="E57"/>
  <c r="H57" s="1"/>
  <c r="I56"/>
  <c r="H56"/>
  <c r="I55"/>
  <c r="H55"/>
  <c r="I54"/>
  <c r="H54"/>
  <c r="H53"/>
  <c r="G53"/>
  <c r="F53"/>
  <c r="I53" s="1"/>
  <c r="E53"/>
  <c r="I52"/>
  <c r="H52"/>
  <c r="I51"/>
  <c r="H51"/>
  <c r="I50"/>
  <c r="H50"/>
  <c r="I49"/>
  <c r="H49"/>
  <c r="I48"/>
  <c r="H48"/>
  <c r="G47"/>
  <c r="I47" s="1"/>
  <c r="F47"/>
  <c r="E47"/>
  <c r="H47" s="1"/>
  <c r="I46"/>
  <c r="H46"/>
  <c r="I45"/>
  <c r="H45"/>
  <c r="I44"/>
  <c r="H44"/>
  <c r="I43"/>
  <c r="H43"/>
  <c r="I42"/>
  <c r="H42"/>
  <c r="I41"/>
  <c r="H41"/>
  <c r="I40"/>
  <c r="H40"/>
  <c r="H39"/>
  <c r="G39"/>
  <c r="F39"/>
  <c r="I39" s="1"/>
  <c r="E39"/>
  <c r="I38"/>
  <c r="H38"/>
  <c r="G37"/>
  <c r="I37" s="1"/>
  <c r="F37"/>
  <c r="E37"/>
  <c r="H37" s="1"/>
  <c r="I36"/>
  <c r="H36"/>
  <c r="I35"/>
  <c r="H35"/>
  <c r="H34"/>
  <c r="G34"/>
  <c r="F34"/>
  <c r="I34" s="1"/>
  <c r="E34"/>
  <c r="I33"/>
  <c r="H33"/>
  <c r="I32"/>
  <c r="H32"/>
  <c r="I31"/>
  <c r="H31"/>
  <c r="I30"/>
  <c r="H30"/>
  <c r="I29"/>
  <c r="H29"/>
  <c r="I28"/>
  <c r="H28"/>
  <c r="I27"/>
  <c r="H27"/>
  <c r="I26"/>
  <c r="H26"/>
  <c r="G25"/>
  <c r="I25" s="1"/>
  <c r="F25"/>
  <c r="E25"/>
  <c r="H25" s="1"/>
  <c r="I24"/>
  <c r="H24"/>
  <c r="I23"/>
  <c r="H23"/>
  <c r="I22"/>
  <c r="H22"/>
  <c r="I21"/>
  <c r="H21"/>
  <c r="H20"/>
  <c r="G20"/>
  <c r="F20"/>
  <c r="I20" s="1"/>
  <c r="E20"/>
  <c r="I19"/>
  <c r="H19"/>
  <c r="G18"/>
  <c r="I18" s="1"/>
  <c r="F18"/>
  <c r="E18"/>
  <c r="H18" s="1"/>
  <c r="I17"/>
  <c r="H17"/>
  <c r="I16"/>
  <c r="H16"/>
  <c r="I15"/>
  <c r="H15"/>
  <c r="H14"/>
  <c r="G14"/>
  <c r="F14"/>
  <c r="I14" s="1"/>
  <c r="E14"/>
  <c r="I13"/>
  <c r="H13"/>
  <c r="G12"/>
  <c r="I12" s="1"/>
  <c r="F12"/>
  <c r="E12"/>
  <c r="H12" s="1"/>
  <c r="I11"/>
  <c r="H11"/>
  <c r="I10"/>
  <c r="H10"/>
  <c r="I9"/>
  <c r="H9"/>
  <c r="I8"/>
  <c r="H8"/>
  <c r="H7"/>
  <c r="G7"/>
  <c r="G87" s="1"/>
  <c r="G89" s="1"/>
  <c r="F7"/>
  <c r="F87" s="1"/>
  <c r="E7"/>
  <c r="E87" s="1"/>
  <c r="I6"/>
  <c r="H6"/>
  <c r="I5"/>
  <c r="H5"/>
  <c r="I4"/>
  <c r="H4"/>
  <c r="F89" l="1"/>
  <c r="I89" s="1"/>
  <c r="I87"/>
  <c r="E89"/>
  <c r="H89" s="1"/>
  <c r="H87"/>
  <c r="I7"/>
</calcChain>
</file>

<file path=xl/sharedStrings.xml><?xml version="1.0" encoding="utf-8"?>
<sst xmlns="http://schemas.openxmlformats.org/spreadsheetml/2006/main" count="181" uniqueCount="106">
  <si>
    <t xml:space="preserve"> Příjmy dle ORJ a položek k 12/2012 (v tis. Kč)                                                                                                          tabulka č. 4a</t>
  </si>
  <si>
    <t>ORJ</t>
  </si>
  <si>
    <t>Odbor</t>
  </si>
  <si>
    <t>Pol.</t>
  </si>
  <si>
    <t>Název položky</t>
  </si>
  <si>
    <t>Schválený rozpočet</t>
  </si>
  <si>
    <t>Upravený rozpočet</t>
  </si>
  <si>
    <t>Skutečnost</t>
  </si>
  <si>
    <t>Skutečnost v</t>
  </si>
  <si>
    <t>% ze SR</t>
  </si>
  <si>
    <t>% z UR</t>
  </si>
  <si>
    <t>0000</t>
  </si>
  <si>
    <t>1343</t>
  </si>
  <si>
    <t>Poplatek za užívání veřejného prostranství</t>
  </si>
  <si>
    <t>4134</t>
  </si>
  <si>
    <t>Převody z rozpočtových účtů</t>
  </si>
  <si>
    <t>4139</t>
  </si>
  <si>
    <t>Ostatní převody z vlastních fondů</t>
  </si>
  <si>
    <t>celkem za odbor:</t>
  </si>
  <si>
    <t>1010</t>
  </si>
  <si>
    <t>2132</t>
  </si>
  <si>
    <t>Přijmy z pronájmu ost. nemovit. a jejich částí</t>
  </si>
  <si>
    <t>2322</t>
  </si>
  <si>
    <t>Přijaté pojistné náhrady</t>
  </si>
  <si>
    <t>2324</t>
  </si>
  <si>
    <t>Přijaté nekapitálové příspěvky a náhrady</t>
  </si>
  <si>
    <t>2329</t>
  </si>
  <si>
    <t>Ostatní nedaňové příjmy jinde nezařazené</t>
  </si>
  <si>
    <t>1060</t>
  </si>
  <si>
    <t>1120</t>
  </si>
  <si>
    <t>2111</t>
  </si>
  <si>
    <t>Příjmy z poskytování služeb a výrobků</t>
  </si>
  <si>
    <t>1210</t>
  </si>
  <si>
    <t>1361</t>
  </si>
  <si>
    <t>Správní poplatky</t>
  </si>
  <si>
    <t>1260</t>
  </si>
  <si>
    <t>2310</t>
  </si>
  <si>
    <t>Příjmy z prodeje krátk.a drobného dlouhodob.majetk</t>
  </si>
  <si>
    <t>2010</t>
  </si>
  <si>
    <t>2131</t>
  </si>
  <si>
    <t>Příjmy z pronájmu pozemků</t>
  </si>
  <si>
    <t>2133</t>
  </si>
  <si>
    <t>Příjmy z pronájmu movitých věcí</t>
  </si>
  <si>
    <t>2321</t>
  </si>
  <si>
    <t>Přijaté neinvestiční dary</t>
  </si>
  <si>
    <t>2343</t>
  </si>
  <si>
    <t>Příj.z úhrad dobývacího prostoru a z vydobyt.neros</t>
  </si>
  <si>
    <t>3010</t>
  </si>
  <si>
    <t>3020</t>
  </si>
  <si>
    <t>3112</t>
  </si>
  <si>
    <t>Příjmy z prodeje ost. nemovitostí a jejich částí</t>
  </si>
  <si>
    <t>3030</t>
  </si>
  <si>
    <t>2119</t>
  </si>
  <si>
    <t>Ostatní příjmy z vlastní činnosti</t>
  </si>
  <si>
    <t>2141</t>
  </si>
  <si>
    <t>Příjmy z úroků (část)</t>
  </si>
  <si>
    <t>3040</t>
  </si>
  <si>
    <t>3111</t>
  </si>
  <si>
    <t>Příjmy z prodeje pozemků</t>
  </si>
  <si>
    <t>4010</t>
  </si>
  <si>
    <t>2212</t>
  </si>
  <si>
    <t>Sankční platby přijaté od jiných subjektů</t>
  </si>
  <si>
    <t>5020</t>
  </si>
  <si>
    <t>1341</t>
  </si>
  <si>
    <t>Poplatek ze psů</t>
  </si>
  <si>
    <t>1347</t>
  </si>
  <si>
    <t>Poplatek za provozovaný výherní hrací přístroj</t>
  </si>
  <si>
    <t>1349</t>
  </si>
  <si>
    <t>Zrušené místní poplatky</t>
  </si>
  <si>
    <t>1351</t>
  </si>
  <si>
    <t>Odvod loterií a podobných her kromě výh. hrac. př.</t>
  </si>
  <si>
    <t>1355</t>
  </si>
  <si>
    <t>Odvod z výherních hracích přístrojů</t>
  </si>
  <si>
    <t>1511</t>
  </si>
  <si>
    <t>Daň z nemovitostí</t>
  </si>
  <si>
    <t>2229</t>
  </si>
  <si>
    <t>Ostatní přijaté vratky transferů</t>
  </si>
  <si>
    <t>2411</t>
  </si>
  <si>
    <t>Splátky půjč.prostř.od podnik.subj.- fyz. osob</t>
  </si>
  <si>
    <t>2451</t>
  </si>
  <si>
    <t>Splátky půjčených prostředků od přísp.organizací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</si>
  <si>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</si>
  <si>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</si>
  <si>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</si>
  <si>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</si>
  <si>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</si>
  <si>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</si>
  <si>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4116</t>
  </si>
  <si>
    <t>Ostatní neinv.přijaté transfery ze st. rozpočtu</t>
  </si>
  <si>
    <t>4121</t>
  </si>
  <si>
    <t>Neinvestiční přijaté transfery od obcí</t>
  </si>
  <si>
    <t>4122</t>
  </si>
  <si>
    <t>Neinvestiční přijaté transfery od krajů</t>
  </si>
  <si>
    <t>4123</t>
  </si>
  <si>
    <t>Neinvestiční přijaté transfery od regionálních rad</t>
  </si>
  <si>
    <t>4213</t>
  </si>
  <si>
    <t>Investiční přijaté transfery ze státních fondů</t>
  </si>
  <si>
    <t>4216</t>
  </si>
  <si>
    <t>Ostatní invest.přijaté transf.ze státního rozpočtu</t>
  </si>
  <si>
    <t>4221</t>
  </si>
  <si>
    <t>Investiční přijaté transfery od obcí</t>
  </si>
  <si>
    <t>4223</t>
  </si>
  <si>
    <t>Investiční přijaté transfery od regionálních rad</t>
  </si>
  <si>
    <t>Příjmy CELKEM</t>
  </si>
  <si>
    <t>Konsolidace příjmů (-Pol 4133)+(-Pol 4134)+(-Pol 4139)</t>
  </si>
  <si>
    <t>Příjmy po konsolidaci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</si>
</sst>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24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16" fillId="24" borderId="28" applyNumberFormat="0" applyAlignment="0" applyProtection="0"/>
    <xf numFmtId="0" fontId="17" fillId="10" borderId="24" applyNumberFormat="0" applyAlignment="0" applyProtection="0"/>
    <xf numFmtId="0" fontId="18" fillId="0" borderId="29" applyNumberFormat="0" applyFill="0" applyAlignment="0" applyProtection="0"/>
    <xf numFmtId="0" fontId="19" fillId="25" borderId="0" applyNumberFormat="0" applyBorder="0" applyAlignment="0" applyProtection="0"/>
    <xf numFmtId="0" fontId="20" fillId="0" borderId="0"/>
    <xf numFmtId="0" fontId="7" fillId="26" borderId="30" applyNumberFormat="0" applyFont="0" applyAlignment="0" applyProtection="0"/>
    <xf numFmtId="0" fontId="21" fillId="23" borderId="31" applyNumberFormat="0" applyAlignment="0" applyProtection="0"/>
    <xf numFmtId="0" fontId="22" fillId="0" borderId="0" applyNumberFormat="0" applyFill="0" applyBorder="0" applyAlignment="0" applyProtection="0"/>
    <xf numFmtId="0" fontId="23" fillId="0" borderId="32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3" fontId="1" fillId="0" borderId="0" xfId="1" applyNumberFormat="1"/>
    <xf numFmtId="0" fontId="3" fillId="0" borderId="2" xfId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/>
    </xf>
    <xf numFmtId="4" fontId="3" fillId="0" borderId="9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left"/>
    </xf>
    <xf numFmtId="3" fontId="4" fillId="0" borderId="10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11" xfId="1" applyNumberFormat="1" applyFont="1" applyBorder="1" applyAlignment="1">
      <alignment horizontal="right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1" fillId="3" borderId="15" xfId="1" applyFill="1" applyBorder="1" applyAlignment="1">
      <alignment horizontal="center" vertical="center"/>
    </xf>
    <xf numFmtId="3" fontId="3" fillId="3" borderId="15" xfId="1" applyNumberFormat="1" applyFont="1" applyFill="1" applyBorder="1" applyAlignment="1">
      <alignment horizontal="right"/>
    </xf>
    <xf numFmtId="4" fontId="3" fillId="3" borderId="15" xfId="1" applyNumberFormat="1" applyFont="1" applyFill="1" applyBorder="1" applyAlignment="1">
      <alignment horizontal="right"/>
    </xf>
    <xf numFmtId="4" fontId="3" fillId="3" borderId="16" xfId="1" applyNumberFormat="1" applyFont="1" applyFill="1" applyBorder="1" applyAlignment="1">
      <alignment horizontal="right"/>
    </xf>
    <xf numFmtId="0" fontId="4" fillId="0" borderId="17" xfId="1" applyNumberFormat="1" applyFont="1" applyBorder="1" applyAlignment="1">
      <alignment horizontal="center"/>
    </xf>
    <xf numFmtId="3" fontId="4" fillId="0" borderId="18" xfId="1" applyNumberFormat="1" applyFont="1" applyBorder="1" applyAlignment="1">
      <alignment horizontal="left"/>
    </xf>
    <xf numFmtId="3" fontId="4" fillId="0" borderId="18" xfId="1" applyNumberFormat="1" applyFont="1" applyBorder="1" applyAlignment="1">
      <alignment horizontal="right"/>
    </xf>
    <xf numFmtId="4" fontId="4" fillId="0" borderId="18" xfId="1" applyNumberFormat="1" applyFont="1" applyBorder="1" applyAlignment="1">
      <alignment horizontal="right"/>
    </xf>
    <xf numFmtId="4" fontId="4" fillId="0" borderId="19" xfId="1" applyNumberFormat="1" applyFont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/>
    </xf>
    <xf numFmtId="3" fontId="4" fillId="0" borderId="20" xfId="1" applyNumberFormat="1" applyFont="1" applyBorder="1" applyAlignment="1">
      <alignment horizontal="left"/>
    </xf>
    <xf numFmtId="3" fontId="4" fillId="0" borderId="20" xfId="1" applyNumberFormat="1" applyFont="1" applyBorder="1" applyAlignment="1">
      <alignment horizontal="right"/>
    </xf>
    <xf numFmtId="4" fontId="4" fillId="0" borderId="20" xfId="1" applyNumberFormat="1" applyFont="1" applyBorder="1" applyAlignment="1">
      <alignment horizontal="right"/>
    </xf>
    <xf numFmtId="4" fontId="4" fillId="0" borderId="21" xfId="1" applyNumberFormat="1" applyFont="1" applyBorder="1" applyAlignment="1">
      <alignment horizontal="right"/>
    </xf>
    <xf numFmtId="0" fontId="3" fillId="0" borderId="1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3" fontId="3" fillId="0" borderId="15" xfId="1" applyNumberFormat="1" applyFont="1" applyBorder="1" applyAlignment="1">
      <alignment horizontal="right"/>
    </xf>
    <xf numFmtId="4" fontId="3" fillId="0" borderId="15" xfId="1" applyNumberFormat="1" applyFont="1" applyBorder="1" applyAlignment="1">
      <alignment horizontal="right"/>
    </xf>
    <xf numFmtId="4" fontId="3" fillId="0" borderId="16" xfId="1" applyNumberFormat="1" applyFont="1" applyBorder="1" applyAlignment="1">
      <alignment horizontal="right"/>
    </xf>
    <xf numFmtId="0" fontId="5" fillId="4" borderId="22" xfId="1" applyFont="1" applyFill="1" applyBorder="1" applyAlignment="1">
      <alignment horizontal="left" vertical="center"/>
    </xf>
    <xf numFmtId="0" fontId="6" fillId="4" borderId="23" xfId="1" applyFont="1" applyFill="1" applyBorder="1" applyAlignment="1">
      <alignment horizontal="left" vertical="center"/>
    </xf>
    <xf numFmtId="0" fontId="6" fillId="4" borderId="15" xfId="1" applyFont="1" applyFill="1" applyBorder="1" applyAlignment="1">
      <alignment horizontal="left" vertical="center"/>
    </xf>
    <xf numFmtId="3" fontId="3" fillId="4" borderId="15" xfId="1" applyNumberFormat="1" applyFont="1" applyFill="1" applyBorder="1" applyAlignment="1">
      <alignment horizontal="right" vertical="center"/>
    </xf>
    <xf numFmtId="4" fontId="3" fillId="4" borderId="15" xfId="1" applyNumberFormat="1" applyFont="1" applyFill="1" applyBorder="1" applyAlignment="1">
      <alignment horizontal="right" vertical="center"/>
    </xf>
    <xf numFmtId="4" fontId="3" fillId="4" borderId="16" xfId="1" applyNumberFormat="1" applyFont="1" applyFill="1" applyBorder="1" applyAlignment="1">
      <alignment horizontal="right" vertical="center"/>
    </xf>
    <xf numFmtId="0" fontId="1" fillId="0" borderId="0" xfId="1"/>
    <xf numFmtId="0" fontId="1" fillId="0" borderId="0" xfId="1" applyNumberFormat="1"/>
    <xf numFmtId="4" fontId="1" fillId="0" borderId="0" xfId="1" applyNumberFormat="1"/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_příjmy dle ORJ tab.č" xfId="1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>
      <selection activeCell="F34" sqref="F34"/>
    </sheetView>
  </sheetViews>
  <sheetFormatPr defaultRowHeight="12.75"/>
  <cols>
    <col min="1" max="1" width="5" style="50" bestFit="1" customWidth="1"/>
    <col min="2" max="2" width="5.85546875" style="51" bestFit="1" customWidth="1"/>
    <col min="3" max="3" width="4.42578125" style="51" bestFit="1" customWidth="1"/>
    <col min="4" max="4" width="37.28515625" style="2" bestFit="1" customWidth="1"/>
    <col min="5" max="7" width="16.7109375" style="2" customWidth="1"/>
    <col min="8" max="9" width="11.7109375" style="52" customWidth="1"/>
    <col min="10" max="10" width="9.140625" style="2"/>
    <col min="11" max="16384" width="9.140625" style="50"/>
  </cols>
  <sheetData>
    <row r="1" spans="1: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7" t="s">
        <v>8</v>
      </c>
    </row>
    <row r="3" spans="1:9" ht="13.5" thickBot="1">
      <c r="A3" s="8"/>
      <c r="B3" s="9"/>
      <c r="C3" s="9"/>
      <c r="D3" s="9"/>
      <c r="E3" s="9"/>
      <c r="F3" s="9"/>
      <c r="G3" s="9"/>
      <c r="H3" s="10" t="s">
        <v>9</v>
      </c>
      <c r="I3" s="11" t="s">
        <v>10</v>
      </c>
    </row>
    <row r="4" spans="1:9">
      <c r="A4" s="3" t="s">
        <v>11</v>
      </c>
      <c r="B4" s="12"/>
      <c r="C4" s="13" t="s">
        <v>12</v>
      </c>
      <c r="D4" s="14" t="s">
        <v>13</v>
      </c>
      <c r="E4" s="15">
        <v>0</v>
      </c>
      <c r="F4" s="15">
        <v>0</v>
      </c>
      <c r="G4" s="15">
        <v>0</v>
      </c>
      <c r="H4" s="16" t="str">
        <f t="shared" ref="H4:H67" si="0">IF(OR((E4=0),AND((E4&lt;0),(G4&gt;=0)),AND((E4&gt;0),(G4&lt;=0))),"***",100*G4/E4)</f>
        <v>***</v>
      </c>
      <c r="I4" s="17" t="str">
        <f t="shared" ref="I4:I67" si="1">IF(OR((F4=0),AND((F4&lt;0),(G4&gt;=0)),AND((F4&gt;0),(G4&lt;=0))),"***",100*G4/F4)</f>
        <v>***</v>
      </c>
    </row>
    <row r="5" spans="1:9">
      <c r="A5" s="18"/>
      <c r="B5" s="19"/>
      <c r="C5" s="13" t="s">
        <v>14</v>
      </c>
      <c r="D5" s="14" t="s">
        <v>15</v>
      </c>
      <c r="E5" s="15">
        <v>3574</v>
      </c>
      <c r="F5" s="15">
        <v>3574</v>
      </c>
      <c r="G5" s="15">
        <v>346282</v>
      </c>
      <c r="H5" s="16">
        <f t="shared" si="0"/>
        <v>9688.9199776161167</v>
      </c>
      <c r="I5" s="17">
        <f t="shared" si="1"/>
        <v>9688.9199776161167</v>
      </c>
    </row>
    <row r="6" spans="1:9" ht="13.5" thickBot="1">
      <c r="A6" s="18"/>
      <c r="B6" s="19"/>
      <c r="C6" s="13" t="s">
        <v>16</v>
      </c>
      <c r="D6" s="14" t="s">
        <v>17</v>
      </c>
      <c r="E6" s="15">
        <v>3574</v>
      </c>
      <c r="F6" s="15">
        <v>3574</v>
      </c>
      <c r="G6" s="15">
        <v>588</v>
      </c>
      <c r="H6" s="16">
        <f t="shared" si="0"/>
        <v>16.452154448796865</v>
      </c>
      <c r="I6" s="17">
        <f t="shared" si="1"/>
        <v>16.452154448796865</v>
      </c>
    </row>
    <row r="7" spans="1:9" ht="13.5" thickBot="1">
      <c r="A7" s="8"/>
      <c r="B7" s="9"/>
      <c r="C7" s="20" t="s">
        <v>18</v>
      </c>
      <c r="D7" s="21"/>
      <c r="E7" s="22">
        <f>SUM(E4:E6)</f>
        <v>7148</v>
      </c>
      <c r="F7" s="22">
        <f>SUM(F4:F6)</f>
        <v>7148</v>
      </c>
      <c r="G7" s="22">
        <f>SUM(G4:G6)</f>
        <v>346870</v>
      </c>
      <c r="H7" s="23">
        <f t="shared" si="0"/>
        <v>4852.6860660324564</v>
      </c>
      <c r="I7" s="24">
        <f t="shared" si="1"/>
        <v>4852.6860660324564</v>
      </c>
    </row>
    <row r="8" spans="1:9">
      <c r="A8" s="3" t="s">
        <v>19</v>
      </c>
      <c r="B8" s="12"/>
      <c r="C8" s="13" t="s">
        <v>20</v>
      </c>
      <c r="D8" s="14" t="s">
        <v>21</v>
      </c>
      <c r="E8" s="15">
        <v>32</v>
      </c>
      <c r="F8" s="15">
        <v>40</v>
      </c>
      <c r="G8" s="15">
        <v>34</v>
      </c>
      <c r="H8" s="16">
        <f t="shared" si="0"/>
        <v>106.25</v>
      </c>
      <c r="I8" s="17">
        <f t="shared" si="1"/>
        <v>85</v>
      </c>
    </row>
    <row r="9" spans="1:9">
      <c r="A9" s="18"/>
      <c r="B9" s="19"/>
      <c r="C9" s="13" t="s">
        <v>22</v>
      </c>
      <c r="D9" s="14" t="s">
        <v>23</v>
      </c>
      <c r="E9" s="15">
        <v>0</v>
      </c>
      <c r="F9" s="15">
        <v>0</v>
      </c>
      <c r="G9" s="15">
        <v>2</v>
      </c>
      <c r="H9" s="16" t="str">
        <f t="shared" si="0"/>
        <v>***</v>
      </c>
      <c r="I9" s="17" t="str">
        <f t="shared" si="1"/>
        <v>***</v>
      </c>
    </row>
    <row r="10" spans="1:9">
      <c r="A10" s="18"/>
      <c r="B10" s="19"/>
      <c r="C10" s="13" t="s">
        <v>24</v>
      </c>
      <c r="D10" s="14" t="s">
        <v>25</v>
      </c>
      <c r="E10" s="15">
        <v>0</v>
      </c>
      <c r="F10" s="15">
        <v>0</v>
      </c>
      <c r="G10" s="15">
        <v>3</v>
      </c>
      <c r="H10" s="16" t="str">
        <f t="shared" si="0"/>
        <v>***</v>
      </c>
      <c r="I10" s="17" t="str">
        <f t="shared" si="1"/>
        <v>***</v>
      </c>
    </row>
    <row r="11" spans="1:9" ht="13.5" thickBot="1">
      <c r="A11" s="18"/>
      <c r="B11" s="19"/>
      <c r="C11" s="13" t="s">
        <v>26</v>
      </c>
      <c r="D11" s="14" t="s">
        <v>27</v>
      </c>
      <c r="E11" s="15">
        <v>504</v>
      </c>
      <c r="F11" s="15">
        <v>504</v>
      </c>
      <c r="G11" s="15">
        <v>504</v>
      </c>
      <c r="H11" s="16">
        <f t="shared" si="0"/>
        <v>100</v>
      </c>
      <c r="I11" s="17">
        <f t="shared" si="1"/>
        <v>100</v>
      </c>
    </row>
    <row r="12" spans="1:9" ht="13.5" thickBot="1">
      <c r="A12" s="8"/>
      <c r="B12" s="9"/>
      <c r="C12" s="20" t="s">
        <v>18</v>
      </c>
      <c r="D12" s="21"/>
      <c r="E12" s="22">
        <f>SUM(E8:E11)</f>
        <v>536</v>
      </c>
      <c r="F12" s="22">
        <f>SUM(F8:F11)</f>
        <v>544</v>
      </c>
      <c r="G12" s="22">
        <f>SUM(G8:G11)</f>
        <v>543</v>
      </c>
      <c r="H12" s="23">
        <f t="shared" si="0"/>
        <v>101.30597014925372</v>
      </c>
      <c r="I12" s="24">
        <f t="shared" si="1"/>
        <v>99.816176470588232</v>
      </c>
    </row>
    <row r="13" spans="1:9" ht="13.5" thickBot="1">
      <c r="A13" s="3" t="s">
        <v>28</v>
      </c>
      <c r="B13" s="12"/>
      <c r="C13" s="13" t="s">
        <v>26</v>
      </c>
      <c r="D13" s="14" t="s">
        <v>27</v>
      </c>
      <c r="E13" s="15">
        <v>0</v>
      </c>
      <c r="F13" s="15">
        <v>9</v>
      </c>
      <c r="G13" s="15">
        <v>27</v>
      </c>
      <c r="H13" s="16" t="str">
        <f t="shared" si="0"/>
        <v>***</v>
      </c>
      <c r="I13" s="17">
        <f t="shared" si="1"/>
        <v>300</v>
      </c>
    </row>
    <row r="14" spans="1:9" ht="13.5" thickBot="1">
      <c r="A14" s="8"/>
      <c r="B14" s="9"/>
      <c r="C14" s="20" t="s">
        <v>18</v>
      </c>
      <c r="D14" s="21"/>
      <c r="E14" s="22">
        <f>SUM(E13)</f>
        <v>0</v>
      </c>
      <c r="F14" s="22">
        <f>SUM(F13)</f>
        <v>9</v>
      </c>
      <c r="G14" s="22">
        <f>SUM(G13)</f>
        <v>27</v>
      </c>
      <c r="H14" s="23" t="str">
        <f t="shared" si="0"/>
        <v>***</v>
      </c>
      <c r="I14" s="24">
        <f t="shared" si="1"/>
        <v>300</v>
      </c>
    </row>
    <row r="15" spans="1:9">
      <c r="A15" s="3" t="s">
        <v>29</v>
      </c>
      <c r="B15" s="12"/>
      <c r="C15" s="13" t="s">
        <v>30</v>
      </c>
      <c r="D15" s="14" t="s">
        <v>31</v>
      </c>
      <c r="E15" s="15">
        <v>3710</v>
      </c>
      <c r="F15" s="15">
        <v>3710</v>
      </c>
      <c r="G15" s="15">
        <v>3190</v>
      </c>
      <c r="H15" s="16">
        <f t="shared" si="0"/>
        <v>85.983827493261458</v>
      </c>
      <c r="I15" s="17">
        <f t="shared" si="1"/>
        <v>85.983827493261458</v>
      </c>
    </row>
    <row r="16" spans="1:9">
      <c r="A16" s="18"/>
      <c r="B16" s="19"/>
      <c r="C16" s="13" t="s">
        <v>20</v>
      </c>
      <c r="D16" s="14" t="s">
        <v>21</v>
      </c>
      <c r="E16" s="15">
        <v>5</v>
      </c>
      <c r="F16" s="15">
        <v>5</v>
      </c>
      <c r="G16" s="15">
        <v>8</v>
      </c>
      <c r="H16" s="16">
        <f t="shared" si="0"/>
        <v>160</v>
      </c>
      <c r="I16" s="17">
        <f t="shared" si="1"/>
        <v>160</v>
      </c>
    </row>
    <row r="17" spans="1:9" ht="13.5" thickBot="1">
      <c r="A17" s="18"/>
      <c r="B17" s="19"/>
      <c r="C17" s="13" t="s">
        <v>24</v>
      </c>
      <c r="D17" s="14" t="s">
        <v>25</v>
      </c>
      <c r="E17" s="15">
        <v>0</v>
      </c>
      <c r="F17" s="15">
        <v>0</v>
      </c>
      <c r="G17" s="15">
        <v>69</v>
      </c>
      <c r="H17" s="16" t="str">
        <f t="shared" si="0"/>
        <v>***</v>
      </c>
      <c r="I17" s="17" t="str">
        <f t="shared" si="1"/>
        <v>***</v>
      </c>
    </row>
    <row r="18" spans="1:9" ht="13.5" thickBot="1">
      <c r="A18" s="8"/>
      <c r="B18" s="9"/>
      <c r="C18" s="20" t="s">
        <v>18</v>
      </c>
      <c r="D18" s="21"/>
      <c r="E18" s="22">
        <f>SUM(E15:E17)</f>
        <v>3715</v>
      </c>
      <c r="F18" s="22">
        <f>SUM(F15:F17)</f>
        <v>3715</v>
      </c>
      <c r="G18" s="22">
        <f>SUM(G15:G17)</f>
        <v>3267</v>
      </c>
      <c r="H18" s="23">
        <f t="shared" si="0"/>
        <v>87.940780619111706</v>
      </c>
      <c r="I18" s="24">
        <f t="shared" si="1"/>
        <v>87.940780619111706</v>
      </c>
    </row>
    <row r="19" spans="1:9" ht="13.5" thickBot="1">
      <c r="A19" s="3" t="s">
        <v>32</v>
      </c>
      <c r="B19" s="12"/>
      <c r="C19" s="13" t="s">
        <v>33</v>
      </c>
      <c r="D19" s="14" t="s">
        <v>34</v>
      </c>
      <c r="E19" s="15">
        <v>380</v>
      </c>
      <c r="F19" s="15">
        <v>380</v>
      </c>
      <c r="G19" s="15">
        <v>273</v>
      </c>
      <c r="H19" s="16">
        <f t="shared" si="0"/>
        <v>71.84210526315789</v>
      </c>
      <c r="I19" s="17">
        <f t="shared" si="1"/>
        <v>71.84210526315789</v>
      </c>
    </row>
    <row r="20" spans="1:9" ht="13.5" thickBot="1">
      <c r="A20" s="8"/>
      <c r="B20" s="9"/>
      <c r="C20" s="20" t="s">
        <v>18</v>
      </c>
      <c r="D20" s="21"/>
      <c r="E20" s="22">
        <f>SUM(E19)</f>
        <v>380</v>
      </c>
      <c r="F20" s="22">
        <f>SUM(F19)</f>
        <v>380</v>
      </c>
      <c r="G20" s="22">
        <f>SUM(G19)</f>
        <v>273</v>
      </c>
      <c r="H20" s="23">
        <f t="shared" si="0"/>
        <v>71.84210526315789</v>
      </c>
      <c r="I20" s="24">
        <f t="shared" si="1"/>
        <v>71.84210526315789</v>
      </c>
    </row>
    <row r="21" spans="1:9">
      <c r="A21" s="3" t="s">
        <v>35</v>
      </c>
      <c r="B21" s="12"/>
      <c r="C21" s="13" t="s">
        <v>30</v>
      </c>
      <c r="D21" s="14" t="s">
        <v>31</v>
      </c>
      <c r="E21" s="15">
        <v>80</v>
      </c>
      <c r="F21" s="15">
        <v>80</v>
      </c>
      <c r="G21" s="15">
        <v>91</v>
      </c>
      <c r="H21" s="16">
        <f t="shared" si="0"/>
        <v>113.75</v>
      </c>
      <c r="I21" s="17">
        <f t="shared" si="1"/>
        <v>113.75</v>
      </c>
    </row>
    <row r="22" spans="1:9">
      <c r="A22" s="18"/>
      <c r="B22" s="19"/>
      <c r="C22" s="13" t="s">
        <v>36</v>
      </c>
      <c r="D22" s="14" t="s">
        <v>37</v>
      </c>
      <c r="E22" s="15">
        <v>0</v>
      </c>
      <c r="F22" s="15">
        <v>0</v>
      </c>
      <c r="G22" s="15">
        <v>33</v>
      </c>
      <c r="H22" s="16" t="str">
        <f t="shared" si="0"/>
        <v>***</v>
      </c>
      <c r="I22" s="17" t="str">
        <f t="shared" si="1"/>
        <v>***</v>
      </c>
    </row>
    <row r="23" spans="1:9">
      <c r="A23" s="18"/>
      <c r="B23" s="19"/>
      <c r="C23" s="13" t="s">
        <v>24</v>
      </c>
      <c r="D23" s="14" t="s">
        <v>25</v>
      </c>
      <c r="E23" s="15">
        <v>0</v>
      </c>
      <c r="F23" s="15">
        <v>0</v>
      </c>
      <c r="G23" s="15">
        <v>67</v>
      </c>
      <c r="H23" s="16" t="str">
        <f t="shared" si="0"/>
        <v>***</v>
      </c>
      <c r="I23" s="17" t="str">
        <f t="shared" si="1"/>
        <v>***</v>
      </c>
    </row>
    <row r="24" spans="1:9" ht="13.5" thickBot="1">
      <c r="A24" s="18"/>
      <c r="B24" s="19"/>
      <c r="C24" s="13" t="s">
        <v>26</v>
      </c>
      <c r="D24" s="14" t="s">
        <v>27</v>
      </c>
      <c r="E24" s="15">
        <v>0</v>
      </c>
      <c r="F24" s="15">
        <v>0</v>
      </c>
      <c r="G24" s="15">
        <v>21</v>
      </c>
      <c r="H24" s="16" t="str">
        <f t="shared" si="0"/>
        <v>***</v>
      </c>
      <c r="I24" s="17" t="str">
        <f t="shared" si="1"/>
        <v>***</v>
      </c>
    </row>
    <row r="25" spans="1:9" ht="13.5" thickBot="1">
      <c r="A25" s="8"/>
      <c r="B25" s="9"/>
      <c r="C25" s="20" t="s">
        <v>18</v>
      </c>
      <c r="D25" s="21"/>
      <c r="E25" s="22">
        <f>SUM(E21:E24)</f>
        <v>80</v>
      </c>
      <c r="F25" s="22">
        <f>SUM(F21:F24)</f>
        <v>80</v>
      </c>
      <c r="G25" s="22">
        <f>SUM(G21:G24)</f>
        <v>212</v>
      </c>
      <c r="H25" s="23">
        <f t="shared" si="0"/>
        <v>265</v>
      </c>
      <c r="I25" s="24">
        <f t="shared" si="1"/>
        <v>265</v>
      </c>
    </row>
    <row r="26" spans="1:9">
      <c r="A26" s="3" t="s">
        <v>38</v>
      </c>
      <c r="B26" s="12"/>
      <c r="C26" s="13" t="s">
        <v>30</v>
      </c>
      <c r="D26" s="14" t="s">
        <v>31</v>
      </c>
      <c r="E26" s="15">
        <v>190</v>
      </c>
      <c r="F26" s="15">
        <v>190</v>
      </c>
      <c r="G26" s="15">
        <v>886</v>
      </c>
      <c r="H26" s="16">
        <f t="shared" si="0"/>
        <v>466.31578947368422</v>
      </c>
      <c r="I26" s="17">
        <f t="shared" si="1"/>
        <v>466.31578947368422</v>
      </c>
    </row>
    <row r="27" spans="1:9">
      <c r="A27" s="18"/>
      <c r="B27" s="19"/>
      <c r="C27" s="13" t="s">
        <v>39</v>
      </c>
      <c r="D27" s="14" t="s">
        <v>40</v>
      </c>
      <c r="E27" s="15">
        <v>1100</v>
      </c>
      <c r="F27" s="15">
        <v>1100</v>
      </c>
      <c r="G27" s="15">
        <v>1441</v>
      </c>
      <c r="H27" s="16">
        <f t="shared" si="0"/>
        <v>131</v>
      </c>
      <c r="I27" s="17">
        <f t="shared" si="1"/>
        <v>131</v>
      </c>
    </row>
    <row r="28" spans="1:9">
      <c r="A28" s="18"/>
      <c r="B28" s="19"/>
      <c r="C28" s="13" t="s">
        <v>41</v>
      </c>
      <c r="D28" s="14" t="s">
        <v>42</v>
      </c>
      <c r="E28" s="15">
        <v>0</v>
      </c>
      <c r="F28" s="15">
        <v>0</v>
      </c>
      <c r="G28" s="15">
        <v>1589</v>
      </c>
      <c r="H28" s="16" t="str">
        <f t="shared" si="0"/>
        <v>***</v>
      </c>
      <c r="I28" s="17" t="str">
        <f t="shared" si="1"/>
        <v>***</v>
      </c>
    </row>
    <row r="29" spans="1:9">
      <c r="A29" s="18"/>
      <c r="B29" s="19"/>
      <c r="C29" s="13" t="s">
        <v>43</v>
      </c>
      <c r="D29" s="14" t="s">
        <v>44</v>
      </c>
      <c r="E29" s="15">
        <v>0</v>
      </c>
      <c r="F29" s="15">
        <v>0</v>
      </c>
      <c r="G29" s="15">
        <v>387</v>
      </c>
      <c r="H29" s="16" t="str">
        <f t="shared" si="0"/>
        <v>***</v>
      </c>
      <c r="I29" s="17" t="str">
        <f t="shared" si="1"/>
        <v>***</v>
      </c>
    </row>
    <row r="30" spans="1:9">
      <c r="A30" s="18"/>
      <c r="B30" s="19"/>
      <c r="C30" s="13" t="s">
        <v>22</v>
      </c>
      <c r="D30" s="14" t="s">
        <v>23</v>
      </c>
      <c r="E30" s="15">
        <v>50</v>
      </c>
      <c r="F30" s="15">
        <v>50</v>
      </c>
      <c r="G30" s="15">
        <v>826</v>
      </c>
      <c r="H30" s="16">
        <f t="shared" si="0"/>
        <v>1652</v>
      </c>
      <c r="I30" s="17">
        <f t="shared" si="1"/>
        <v>1652</v>
      </c>
    </row>
    <row r="31" spans="1:9">
      <c r="A31" s="18"/>
      <c r="B31" s="19"/>
      <c r="C31" s="13" t="s">
        <v>24</v>
      </c>
      <c r="D31" s="14" t="s">
        <v>25</v>
      </c>
      <c r="E31" s="15">
        <v>0</v>
      </c>
      <c r="F31" s="15">
        <v>0</v>
      </c>
      <c r="G31" s="15">
        <v>67</v>
      </c>
      <c r="H31" s="16" t="str">
        <f t="shared" si="0"/>
        <v>***</v>
      </c>
      <c r="I31" s="17" t="str">
        <f t="shared" si="1"/>
        <v>***</v>
      </c>
    </row>
    <row r="32" spans="1:9">
      <c r="A32" s="18"/>
      <c r="B32" s="19"/>
      <c r="C32" s="13" t="s">
        <v>26</v>
      </c>
      <c r="D32" s="14" t="s">
        <v>27</v>
      </c>
      <c r="E32" s="15">
        <v>220</v>
      </c>
      <c r="F32" s="15">
        <v>220</v>
      </c>
      <c r="G32" s="15">
        <v>646</v>
      </c>
      <c r="H32" s="16">
        <f t="shared" si="0"/>
        <v>293.63636363636363</v>
      </c>
      <c r="I32" s="17">
        <f t="shared" si="1"/>
        <v>293.63636363636363</v>
      </c>
    </row>
    <row r="33" spans="1:9" ht="13.5" thickBot="1">
      <c r="A33" s="18"/>
      <c r="B33" s="19"/>
      <c r="C33" s="13" t="s">
        <v>45</v>
      </c>
      <c r="D33" s="14" t="s">
        <v>46</v>
      </c>
      <c r="E33" s="15">
        <v>100</v>
      </c>
      <c r="F33" s="15">
        <v>100</v>
      </c>
      <c r="G33" s="15">
        <v>136</v>
      </c>
      <c r="H33" s="16">
        <f t="shared" si="0"/>
        <v>136</v>
      </c>
      <c r="I33" s="17">
        <f t="shared" si="1"/>
        <v>136</v>
      </c>
    </row>
    <row r="34" spans="1:9" ht="13.5" thickBot="1">
      <c r="A34" s="8"/>
      <c r="B34" s="9"/>
      <c r="C34" s="20" t="s">
        <v>18</v>
      </c>
      <c r="D34" s="21"/>
      <c r="E34" s="22">
        <f>SUM(E26:E33)</f>
        <v>1660</v>
      </c>
      <c r="F34" s="22">
        <f>SUM(F26:F33)</f>
        <v>1660</v>
      </c>
      <c r="G34" s="22">
        <f>SUM(G26:G33)</f>
        <v>5978</v>
      </c>
      <c r="H34" s="23">
        <f t="shared" si="0"/>
        <v>360.12048192771084</v>
      </c>
      <c r="I34" s="24">
        <f t="shared" si="1"/>
        <v>360.12048192771084</v>
      </c>
    </row>
    <row r="35" spans="1:9">
      <c r="A35" s="3" t="s">
        <v>47</v>
      </c>
      <c r="B35" s="12"/>
      <c r="C35" s="13" t="s">
        <v>30</v>
      </c>
      <c r="D35" s="14" t="s">
        <v>31</v>
      </c>
      <c r="E35" s="15">
        <v>1200</v>
      </c>
      <c r="F35" s="15">
        <v>1200</v>
      </c>
      <c r="G35" s="15">
        <v>1351</v>
      </c>
      <c r="H35" s="16">
        <f t="shared" si="0"/>
        <v>112.58333333333333</v>
      </c>
      <c r="I35" s="17">
        <f t="shared" si="1"/>
        <v>112.58333333333333</v>
      </c>
    </row>
    <row r="36" spans="1:9" ht="13.5" thickBot="1">
      <c r="A36" s="18"/>
      <c r="B36" s="19"/>
      <c r="C36" s="13" t="s">
        <v>24</v>
      </c>
      <c r="D36" s="14" t="s">
        <v>25</v>
      </c>
      <c r="E36" s="15">
        <v>0</v>
      </c>
      <c r="F36" s="15">
        <v>0</v>
      </c>
      <c r="G36" s="15">
        <v>84</v>
      </c>
      <c r="H36" s="16" t="str">
        <f t="shared" si="0"/>
        <v>***</v>
      </c>
      <c r="I36" s="17" t="str">
        <f t="shared" si="1"/>
        <v>***</v>
      </c>
    </row>
    <row r="37" spans="1:9" ht="13.5" thickBot="1">
      <c r="A37" s="8"/>
      <c r="B37" s="9"/>
      <c r="C37" s="20" t="s">
        <v>18</v>
      </c>
      <c r="D37" s="21"/>
      <c r="E37" s="22">
        <f>SUM(E35:E36)</f>
        <v>1200</v>
      </c>
      <c r="F37" s="22">
        <f>SUM(F35:F36)</f>
        <v>1200</v>
      </c>
      <c r="G37" s="22">
        <f>SUM(G35:G36)</f>
        <v>1435</v>
      </c>
      <c r="H37" s="23">
        <f t="shared" si="0"/>
        <v>119.58333333333333</v>
      </c>
      <c r="I37" s="24">
        <f t="shared" si="1"/>
        <v>119.58333333333333</v>
      </c>
    </row>
    <row r="38" spans="1:9" ht="13.5" thickBot="1">
      <c r="A38" s="3" t="s">
        <v>48</v>
      </c>
      <c r="B38" s="12"/>
      <c r="C38" s="13" t="s">
        <v>49</v>
      </c>
      <c r="D38" s="14" t="s">
        <v>50</v>
      </c>
      <c r="E38" s="15">
        <v>8000</v>
      </c>
      <c r="F38" s="15">
        <v>8000</v>
      </c>
      <c r="G38" s="15">
        <v>3348</v>
      </c>
      <c r="H38" s="16">
        <f t="shared" si="0"/>
        <v>41.85</v>
      </c>
      <c r="I38" s="17">
        <f t="shared" si="1"/>
        <v>41.85</v>
      </c>
    </row>
    <row r="39" spans="1:9" ht="13.5" thickBot="1">
      <c r="A39" s="8"/>
      <c r="B39" s="9"/>
      <c r="C39" s="20" t="s">
        <v>18</v>
      </c>
      <c r="D39" s="21"/>
      <c r="E39" s="22">
        <f>SUM(E38)</f>
        <v>8000</v>
      </c>
      <c r="F39" s="22">
        <f>SUM(F38)</f>
        <v>8000</v>
      </c>
      <c r="G39" s="22">
        <f>SUM(G38)</f>
        <v>3348</v>
      </c>
      <c r="H39" s="23">
        <f t="shared" si="0"/>
        <v>41.85</v>
      </c>
      <c r="I39" s="24">
        <f t="shared" si="1"/>
        <v>41.85</v>
      </c>
    </row>
    <row r="40" spans="1:9">
      <c r="A40" s="3" t="s">
        <v>51</v>
      </c>
      <c r="B40" s="12"/>
      <c r="C40" s="13" t="s">
        <v>30</v>
      </c>
      <c r="D40" s="14" t="s">
        <v>31</v>
      </c>
      <c r="E40" s="15">
        <v>29700</v>
      </c>
      <c r="F40" s="15">
        <v>31920</v>
      </c>
      <c r="G40" s="15">
        <v>31917</v>
      </c>
      <c r="H40" s="16">
        <f t="shared" si="0"/>
        <v>107.46464646464646</v>
      </c>
      <c r="I40" s="17">
        <f t="shared" si="1"/>
        <v>99.990601503759393</v>
      </c>
    </row>
    <row r="41" spans="1:9">
      <c r="A41" s="18"/>
      <c r="B41" s="19"/>
      <c r="C41" s="13" t="s">
        <v>52</v>
      </c>
      <c r="D41" s="14" t="s">
        <v>53</v>
      </c>
      <c r="E41" s="15">
        <v>14</v>
      </c>
      <c r="F41" s="15">
        <v>14</v>
      </c>
      <c r="G41" s="15">
        <v>17</v>
      </c>
      <c r="H41" s="16">
        <f t="shared" si="0"/>
        <v>121.42857142857143</v>
      </c>
      <c r="I41" s="17">
        <f t="shared" si="1"/>
        <v>121.42857142857143</v>
      </c>
    </row>
    <row r="42" spans="1:9">
      <c r="A42" s="18"/>
      <c r="B42" s="19"/>
      <c r="C42" s="13" t="s">
        <v>20</v>
      </c>
      <c r="D42" s="14" t="s">
        <v>21</v>
      </c>
      <c r="E42" s="15">
        <v>88950</v>
      </c>
      <c r="F42" s="15">
        <v>89970</v>
      </c>
      <c r="G42" s="15">
        <v>93821</v>
      </c>
      <c r="H42" s="16">
        <f t="shared" si="0"/>
        <v>105.4761101742552</v>
      </c>
      <c r="I42" s="17">
        <f t="shared" si="1"/>
        <v>104.28031566077581</v>
      </c>
    </row>
    <row r="43" spans="1:9">
      <c r="A43" s="18"/>
      <c r="B43" s="19"/>
      <c r="C43" s="13" t="s">
        <v>54</v>
      </c>
      <c r="D43" s="14" t="s">
        <v>55</v>
      </c>
      <c r="E43" s="15">
        <v>30</v>
      </c>
      <c r="F43" s="15">
        <v>360</v>
      </c>
      <c r="G43" s="15">
        <v>405</v>
      </c>
      <c r="H43" s="16">
        <f t="shared" si="0"/>
        <v>1350</v>
      </c>
      <c r="I43" s="17">
        <f t="shared" si="1"/>
        <v>112.5</v>
      </c>
    </row>
    <row r="44" spans="1:9">
      <c r="A44" s="18"/>
      <c r="B44" s="19"/>
      <c r="C44" s="13" t="s">
        <v>22</v>
      </c>
      <c r="D44" s="14" t="s">
        <v>23</v>
      </c>
      <c r="E44" s="15">
        <v>100</v>
      </c>
      <c r="F44" s="15">
        <v>100</v>
      </c>
      <c r="G44" s="15">
        <v>54</v>
      </c>
      <c r="H44" s="16">
        <f t="shared" si="0"/>
        <v>54</v>
      </c>
      <c r="I44" s="17">
        <f t="shared" si="1"/>
        <v>54</v>
      </c>
    </row>
    <row r="45" spans="1:9">
      <c r="A45" s="18"/>
      <c r="B45" s="19"/>
      <c r="C45" s="13" t="s">
        <v>24</v>
      </c>
      <c r="D45" s="14" t="s">
        <v>25</v>
      </c>
      <c r="E45" s="15">
        <v>200</v>
      </c>
      <c r="F45" s="15">
        <v>1100</v>
      </c>
      <c r="G45" s="15">
        <v>1221</v>
      </c>
      <c r="H45" s="16">
        <f t="shared" si="0"/>
        <v>610.5</v>
      </c>
      <c r="I45" s="17">
        <f t="shared" si="1"/>
        <v>111</v>
      </c>
    </row>
    <row r="46" spans="1:9" ht="13.5" thickBot="1">
      <c r="A46" s="18"/>
      <c r="B46" s="19"/>
      <c r="C46" s="13" t="s">
        <v>26</v>
      </c>
      <c r="D46" s="14" t="s">
        <v>27</v>
      </c>
      <c r="E46" s="15">
        <v>30</v>
      </c>
      <c r="F46" s="15">
        <v>230</v>
      </c>
      <c r="G46" s="15">
        <v>256</v>
      </c>
      <c r="H46" s="16">
        <f t="shared" si="0"/>
        <v>853.33333333333337</v>
      </c>
      <c r="I46" s="17">
        <f t="shared" si="1"/>
        <v>111.30434782608695</v>
      </c>
    </row>
    <row r="47" spans="1:9" ht="13.5" thickBot="1">
      <c r="A47" s="8"/>
      <c r="B47" s="9"/>
      <c r="C47" s="20" t="s">
        <v>18</v>
      </c>
      <c r="D47" s="21"/>
      <c r="E47" s="22">
        <f>SUM(E40:E46)</f>
        <v>119024</v>
      </c>
      <c r="F47" s="22">
        <f>SUM(F40:F46)</f>
        <v>123694</v>
      </c>
      <c r="G47" s="22">
        <f>SUM(G40:G46)</f>
        <v>127691</v>
      </c>
      <c r="H47" s="23">
        <f t="shared" si="0"/>
        <v>107.28172469417933</v>
      </c>
      <c r="I47" s="24">
        <f t="shared" si="1"/>
        <v>103.23136126247029</v>
      </c>
    </row>
    <row r="48" spans="1:9">
      <c r="A48" s="3" t="s">
        <v>56</v>
      </c>
      <c r="B48" s="12"/>
      <c r="C48" s="13" t="s">
        <v>52</v>
      </c>
      <c r="D48" s="14" t="s">
        <v>53</v>
      </c>
      <c r="E48" s="15">
        <v>535</v>
      </c>
      <c r="F48" s="15">
        <v>535</v>
      </c>
      <c r="G48" s="15">
        <v>5622</v>
      </c>
      <c r="H48" s="16">
        <f t="shared" si="0"/>
        <v>1050.8411214953271</v>
      </c>
      <c r="I48" s="17">
        <f t="shared" si="1"/>
        <v>1050.8411214953271</v>
      </c>
    </row>
    <row r="49" spans="1:9">
      <c r="A49" s="18"/>
      <c r="B49" s="19"/>
      <c r="C49" s="13" t="s">
        <v>39</v>
      </c>
      <c r="D49" s="14" t="s">
        <v>40</v>
      </c>
      <c r="E49" s="15">
        <v>7400</v>
      </c>
      <c r="F49" s="15">
        <v>7400</v>
      </c>
      <c r="G49" s="15">
        <v>8238</v>
      </c>
      <c r="H49" s="16">
        <f t="shared" si="0"/>
        <v>111.32432432432432</v>
      </c>
      <c r="I49" s="17">
        <f t="shared" si="1"/>
        <v>111.32432432432432</v>
      </c>
    </row>
    <row r="50" spans="1:9">
      <c r="A50" s="18"/>
      <c r="B50" s="19"/>
      <c r="C50" s="13" t="s">
        <v>20</v>
      </c>
      <c r="D50" s="14" t="s">
        <v>21</v>
      </c>
      <c r="E50" s="15">
        <v>1600</v>
      </c>
      <c r="F50" s="15">
        <v>1600</v>
      </c>
      <c r="G50" s="15">
        <v>1644</v>
      </c>
      <c r="H50" s="16">
        <f t="shared" si="0"/>
        <v>102.75</v>
      </c>
      <c r="I50" s="17">
        <f t="shared" si="1"/>
        <v>102.75</v>
      </c>
    </row>
    <row r="51" spans="1:9">
      <c r="A51" s="18"/>
      <c r="B51" s="19"/>
      <c r="C51" s="13" t="s">
        <v>26</v>
      </c>
      <c r="D51" s="14" t="s">
        <v>27</v>
      </c>
      <c r="E51" s="15">
        <v>0</v>
      </c>
      <c r="F51" s="15">
        <v>0</v>
      </c>
      <c r="G51" s="15">
        <v>4</v>
      </c>
      <c r="H51" s="16" t="str">
        <f t="shared" si="0"/>
        <v>***</v>
      </c>
      <c r="I51" s="17" t="str">
        <f t="shared" si="1"/>
        <v>***</v>
      </c>
    </row>
    <row r="52" spans="1:9" ht="13.5" thickBot="1">
      <c r="A52" s="18"/>
      <c r="B52" s="19"/>
      <c r="C52" s="13" t="s">
        <v>57</v>
      </c>
      <c r="D52" s="14" t="s">
        <v>58</v>
      </c>
      <c r="E52" s="15">
        <v>8000</v>
      </c>
      <c r="F52" s="15">
        <v>8000</v>
      </c>
      <c r="G52" s="15">
        <v>8813</v>
      </c>
      <c r="H52" s="16">
        <f t="shared" si="0"/>
        <v>110.16249999999999</v>
      </c>
      <c r="I52" s="17">
        <f t="shared" si="1"/>
        <v>110.16249999999999</v>
      </c>
    </row>
    <row r="53" spans="1:9" ht="13.5" thickBot="1">
      <c r="A53" s="8"/>
      <c r="B53" s="9"/>
      <c r="C53" s="20" t="s">
        <v>18</v>
      </c>
      <c r="D53" s="21"/>
      <c r="E53" s="22">
        <f>SUM(E48:E52)</f>
        <v>17535</v>
      </c>
      <c r="F53" s="22">
        <f>SUM(F48:F52)</f>
        <v>17535</v>
      </c>
      <c r="G53" s="22">
        <f>SUM(G48:G52)</f>
        <v>24321</v>
      </c>
      <c r="H53" s="23">
        <f t="shared" si="0"/>
        <v>138.69974337040205</v>
      </c>
      <c r="I53" s="24">
        <f t="shared" si="1"/>
        <v>138.69974337040205</v>
      </c>
    </row>
    <row r="54" spans="1:9">
      <c r="A54" s="3" t="s">
        <v>59</v>
      </c>
      <c r="B54" s="12"/>
      <c r="C54" s="13" t="s">
        <v>33</v>
      </c>
      <c r="D54" s="14" t="s">
        <v>34</v>
      </c>
      <c r="E54" s="15">
        <v>420</v>
      </c>
      <c r="F54" s="15">
        <v>420</v>
      </c>
      <c r="G54" s="15">
        <v>472</v>
      </c>
      <c r="H54" s="16">
        <f t="shared" si="0"/>
        <v>112.38095238095238</v>
      </c>
      <c r="I54" s="17">
        <f t="shared" si="1"/>
        <v>112.38095238095238</v>
      </c>
    </row>
    <row r="55" spans="1:9">
      <c r="A55" s="18"/>
      <c r="B55" s="19"/>
      <c r="C55" s="13" t="s">
        <v>60</v>
      </c>
      <c r="D55" s="14" t="s">
        <v>61</v>
      </c>
      <c r="E55" s="15">
        <v>500</v>
      </c>
      <c r="F55" s="15">
        <v>500</v>
      </c>
      <c r="G55" s="15">
        <v>519</v>
      </c>
      <c r="H55" s="16">
        <f t="shared" si="0"/>
        <v>103.8</v>
      </c>
      <c r="I55" s="17">
        <f t="shared" si="1"/>
        <v>103.8</v>
      </c>
    </row>
    <row r="56" spans="1:9" ht="13.5" thickBot="1">
      <c r="A56" s="18"/>
      <c r="B56" s="19"/>
      <c r="C56" s="13" t="s">
        <v>24</v>
      </c>
      <c r="D56" s="14" t="s">
        <v>25</v>
      </c>
      <c r="E56" s="15">
        <v>0</v>
      </c>
      <c r="F56" s="15">
        <v>0</v>
      </c>
      <c r="G56" s="15">
        <v>36</v>
      </c>
      <c r="H56" s="16" t="str">
        <f t="shared" si="0"/>
        <v>***</v>
      </c>
      <c r="I56" s="17" t="str">
        <f t="shared" si="1"/>
        <v>***</v>
      </c>
    </row>
    <row r="57" spans="1:9" ht="13.5" thickBot="1">
      <c r="A57" s="8"/>
      <c r="B57" s="9"/>
      <c r="C57" s="20" t="s">
        <v>18</v>
      </c>
      <c r="D57" s="21"/>
      <c r="E57" s="22">
        <f>SUM(E54:E56)</f>
        <v>920</v>
      </c>
      <c r="F57" s="22">
        <f>SUM(F54:F56)</f>
        <v>920</v>
      </c>
      <c r="G57" s="22">
        <f>SUM(G54:G56)</f>
        <v>1027</v>
      </c>
      <c r="H57" s="23">
        <f t="shared" si="0"/>
        <v>111.6304347826087</v>
      </c>
      <c r="I57" s="24">
        <f t="shared" si="1"/>
        <v>111.6304347826087</v>
      </c>
    </row>
    <row r="58" spans="1:9">
      <c r="A58" s="3" t="s">
        <v>62</v>
      </c>
      <c r="B58" s="12"/>
      <c r="C58" s="13" t="s">
        <v>63</v>
      </c>
      <c r="D58" s="14" t="s">
        <v>64</v>
      </c>
      <c r="E58" s="15">
        <v>1500</v>
      </c>
      <c r="F58" s="15">
        <v>1500</v>
      </c>
      <c r="G58" s="15">
        <v>1448</v>
      </c>
      <c r="H58" s="16">
        <f t="shared" si="0"/>
        <v>96.533333333333331</v>
      </c>
      <c r="I58" s="17">
        <f t="shared" si="1"/>
        <v>96.533333333333331</v>
      </c>
    </row>
    <row r="59" spans="1:9">
      <c r="A59" s="18"/>
      <c r="B59" s="19"/>
      <c r="C59" s="13" t="s">
        <v>12</v>
      </c>
      <c r="D59" s="14" t="s">
        <v>13</v>
      </c>
      <c r="E59" s="15">
        <v>10000</v>
      </c>
      <c r="F59" s="15">
        <v>10000</v>
      </c>
      <c r="G59" s="15">
        <v>7332</v>
      </c>
      <c r="H59" s="16">
        <f t="shared" si="0"/>
        <v>73.319999999999993</v>
      </c>
      <c r="I59" s="17">
        <f t="shared" si="1"/>
        <v>73.319999999999993</v>
      </c>
    </row>
    <row r="60" spans="1:9">
      <c r="A60" s="18"/>
      <c r="B60" s="19"/>
      <c r="C60" s="13" t="s">
        <v>65</v>
      </c>
      <c r="D60" s="14" t="s">
        <v>66</v>
      </c>
      <c r="E60" s="15">
        <v>4200</v>
      </c>
      <c r="F60" s="15">
        <v>0</v>
      </c>
      <c r="G60" s="15">
        <v>0</v>
      </c>
      <c r="H60" s="16" t="str">
        <f t="shared" si="0"/>
        <v>***</v>
      </c>
      <c r="I60" s="17" t="str">
        <f t="shared" si="1"/>
        <v>***</v>
      </c>
    </row>
    <row r="61" spans="1:9">
      <c r="A61" s="18"/>
      <c r="B61" s="19"/>
      <c r="C61" s="13" t="s">
        <v>67</v>
      </c>
      <c r="D61" s="14" t="s">
        <v>68</v>
      </c>
      <c r="E61" s="15">
        <v>0</v>
      </c>
      <c r="F61" s="15">
        <v>4200</v>
      </c>
      <c r="G61" s="15">
        <v>3766</v>
      </c>
      <c r="H61" s="16" t="str">
        <f t="shared" si="0"/>
        <v>***</v>
      </c>
      <c r="I61" s="17">
        <f t="shared" si="1"/>
        <v>89.666666666666671</v>
      </c>
    </row>
    <row r="62" spans="1:9">
      <c r="A62" s="18"/>
      <c r="B62" s="19"/>
      <c r="C62" s="13" t="s">
        <v>69</v>
      </c>
      <c r="D62" s="14" t="s">
        <v>70</v>
      </c>
      <c r="E62" s="15">
        <v>2200</v>
      </c>
      <c r="F62" s="15">
        <v>0</v>
      </c>
      <c r="G62" s="15">
        <v>0</v>
      </c>
      <c r="H62" s="16" t="str">
        <f t="shared" si="0"/>
        <v>***</v>
      </c>
      <c r="I62" s="17" t="str">
        <f t="shared" si="1"/>
        <v>***</v>
      </c>
    </row>
    <row r="63" spans="1:9">
      <c r="A63" s="18"/>
      <c r="B63" s="19"/>
      <c r="C63" s="13" t="s">
        <v>71</v>
      </c>
      <c r="D63" s="14" t="s">
        <v>72</v>
      </c>
      <c r="E63" s="15">
        <v>0</v>
      </c>
      <c r="F63" s="15">
        <v>2200</v>
      </c>
      <c r="G63" s="15">
        <v>1401</v>
      </c>
      <c r="H63" s="16" t="str">
        <f t="shared" si="0"/>
        <v>***</v>
      </c>
      <c r="I63" s="17">
        <f t="shared" si="1"/>
        <v>63.68181818181818</v>
      </c>
    </row>
    <row r="64" spans="1:9">
      <c r="A64" s="18"/>
      <c r="B64" s="19"/>
      <c r="C64" s="13" t="s">
        <v>33</v>
      </c>
      <c r="D64" s="14" t="s">
        <v>34</v>
      </c>
      <c r="E64" s="15">
        <v>0</v>
      </c>
      <c r="F64" s="15">
        <v>0</v>
      </c>
      <c r="G64" s="15">
        <v>-43</v>
      </c>
      <c r="H64" s="16" t="str">
        <f t="shared" si="0"/>
        <v>***</v>
      </c>
      <c r="I64" s="17" t="str">
        <f t="shared" si="1"/>
        <v>***</v>
      </c>
    </row>
    <row r="65" spans="1:9">
      <c r="A65" s="18"/>
      <c r="B65" s="19"/>
      <c r="C65" s="13" t="s">
        <v>73</v>
      </c>
      <c r="D65" s="14" t="s">
        <v>74</v>
      </c>
      <c r="E65" s="15">
        <v>26000</v>
      </c>
      <c r="F65" s="15">
        <v>26000</v>
      </c>
      <c r="G65" s="15">
        <v>25411</v>
      </c>
      <c r="H65" s="16">
        <f t="shared" si="0"/>
        <v>97.734615384615381</v>
      </c>
      <c r="I65" s="17">
        <f t="shared" si="1"/>
        <v>97.734615384615381</v>
      </c>
    </row>
    <row r="66" spans="1:9">
      <c r="A66" s="18"/>
      <c r="B66" s="19"/>
      <c r="C66" s="13" t="s">
        <v>20</v>
      </c>
      <c r="D66" s="14" t="s">
        <v>21</v>
      </c>
      <c r="E66" s="15">
        <v>1400</v>
      </c>
      <c r="F66" s="15">
        <v>2296</v>
      </c>
      <c r="G66" s="15">
        <v>4463</v>
      </c>
      <c r="H66" s="16">
        <f t="shared" si="0"/>
        <v>318.78571428571428</v>
      </c>
      <c r="I66" s="17">
        <f t="shared" si="1"/>
        <v>194.38153310104531</v>
      </c>
    </row>
    <row r="67" spans="1:9">
      <c r="A67" s="18"/>
      <c r="B67" s="19"/>
      <c r="C67" s="13" t="s">
        <v>54</v>
      </c>
      <c r="D67" s="14" t="s">
        <v>55</v>
      </c>
      <c r="E67" s="15">
        <v>1000</v>
      </c>
      <c r="F67" s="15">
        <v>1000</v>
      </c>
      <c r="G67" s="15">
        <v>891</v>
      </c>
      <c r="H67" s="16">
        <f t="shared" si="0"/>
        <v>89.1</v>
      </c>
      <c r="I67" s="17">
        <f t="shared" si="1"/>
        <v>89.1</v>
      </c>
    </row>
    <row r="68" spans="1:9">
      <c r="A68" s="18"/>
      <c r="B68" s="19"/>
      <c r="C68" s="13" t="s">
        <v>60</v>
      </c>
      <c r="D68" s="14" t="s">
        <v>61</v>
      </c>
      <c r="E68" s="15">
        <v>0</v>
      </c>
      <c r="F68" s="15">
        <v>0</v>
      </c>
      <c r="G68" s="15">
        <v>1</v>
      </c>
      <c r="H68" s="16" t="str">
        <f t="shared" ref="H68:H89" si="2">IF(OR((E68=0),AND((E68&lt;0),(G68&gt;=0)),AND((E68&gt;0),(G68&lt;=0))),"***",100*G68/E68)</f>
        <v>***</v>
      </c>
      <c r="I68" s="17" t="str">
        <f t="shared" ref="I68:I89" si="3">IF(OR((F68=0),AND((F68&lt;0),(G68&gt;=0)),AND((F68&gt;0),(G68&lt;=0))),"***",100*G68/F68)</f>
        <v>***</v>
      </c>
    </row>
    <row r="69" spans="1:9">
      <c r="A69" s="18"/>
      <c r="B69" s="19"/>
      <c r="C69" s="13" t="s">
        <v>75</v>
      </c>
      <c r="D69" s="14" t="s">
        <v>76</v>
      </c>
      <c r="E69" s="15">
        <v>0</v>
      </c>
      <c r="F69" s="15">
        <v>0</v>
      </c>
      <c r="G69" s="15">
        <v>252</v>
      </c>
      <c r="H69" s="16" t="str">
        <f t="shared" si="2"/>
        <v>***</v>
      </c>
      <c r="I69" s="17" t="str">
        <f t="shared" si="3"/>
        <v>***</v>
      </c>
    </row>
    <row r="70" spans="1:9">
      <c r="A70" s="18"/>
      <c r="B70" s="19"/>
      <c r="C70" s="13" t="s">
        <v>43</v>
      </c>
      <c r="D70" s="14" t="s">
        <v>44</v>
      </c>
      <c r="E70" s="15">
        <v>0</v>
      </c>
      <c r="F70" s="15">
        <v>0</v>
      </c>
      <c r="G70" s="15">
        <v>50</v>
      </c>
      <c r="H70" s="16" t="str">
        <f t="shared" si="2"/>
        <v>***</v>
      </c>
      <c r="I70" s="17" t="str">
        <f t="shared" si="3"/>
        <v>***</v>
      </c>
    </row>
    <row r="71" spans="1:9">
      <c r="A71" s="18"/>
      <c r="B71" s="19"/>
      <c r="C71" s="13" t="s">
        <v>24</v>
      </c>
      <c r="D71" s="14" t="s">
        <v>25</v>
      </c>
      <c r="E71" s="15">
        <v>100</v>
      </c>
      <c r="F71" s="15">
        <v>150</v>
      </c>
      <c r="G71" s="15">
        <v>516</v>
      </c>
      <c r="H71" s="16">
        <f t="shared" si="2"/>
        <v>516</v>
      </c>
      <c r="I71" s="17">
        <f t="shared" si="3"/>
        <v>344</v>
      </c>
    </row>
    <row r="72" spans="1:9">
      <c r="A72" s="18"/>
      <c r="B72" s="19"/>
      <c r="C72" s="13" t="s">
        <v>26</v>
      </c>
      <c r="D72" s="14" t="s">
        <v>27</v>
      </c>
      <c r="E72" s="15">
        <v>0</v>
      </c>
      <c r="F72" s="15">
        <v>0</v>
      </c>
      <c r="G72" s="15">
        <v>17</v>
      </c>
      <c r="H72" s="16" t="str">
        <f t="shared" si="2"/>
        <v>***</v>
      </c>
      <c r="I72" s="17" t="str">
        <f t="shared" si="3"/>
        <v>***</v>
      </c>
    </row>
    <row r="73" spans="1:9">
      <c r="A73" s="18"/>
      <c r="B73" s="19"/>
      <c r="C73" s="13" t="s">
        <v>77</v>
      </c>
      <c r="D73" s="14" t="s">
        <v>78</v>
      </c>
      <c r="E73" s="15">
        <v>93</v>
      </c>
      <c r="F73" s="15">
        <v>93</v>
      </c>
      <c r="G73" s="15">
        <v>96</v>
      </c>
      <c r="H73" s="16">
        <f t="shared" si="2"/>
        <v>103.2258064516129</v>
      </c>
      <c r="I73" s="17">
        <f t="shared" si="3"/>
        <v>103.2258064516129</v>
      </c>
    </row>
    <row r="74" spans="1:9">
      <c r="A74" s="18"/>
      <c r="B74" s="19"/>
      <c r="C74" s="13" t="s">
        <v>79</v>
      </c>
      <c r="D74" s="14" t="s">
        <v>80</v>
      </c>
      <c r="E74" s="15">
        <v>916</v>
      </c>
      <c r="F74" s="15">
        <v>916</v>
      </c>
      <c r="G74" s="15">
        <v>916</v>
      </c>
      <c r="H74" s="16">
        <f t="shared" si="2"/>
        <v>100</v>
      </c>
      <c r="I74" s="17">
        <f t="shared" si="3"/>
        <v>100</v>
      </c>
    </row>
    <row r="75" spans="1:9">
      <c r="A75" s="18"/>
      <c r="B75" s="19"/>
      <c r="C75" s="13" t="s">
        <v>81</v>
      </c>
      <c r="D75" s="14" t="s">
        <v>82</v>
      </c>
      <c r="E75" s="15">
        <v>0</v>
      </c>
      <c r="F75" s="15">
        <v>6573</v>
      </c>
      <c r="G75" s="15">
        <v>6572</v>
      </c>
      <c r="H75" s="16" t="str">
        <f t="shared" si="2"/>
        <v>***</v>
      </c>
      <c r="I75" s="17">
        <f t="shared" si="3"/>
        <v>99.984786246767072</v>
      </c>
    </row>
    <row r="76" spans="1:9" ht="13.5" thickBot="1">
      <c r="A76" s="8"/>
      <c r="B76" s="9"/>
      <c r="C76" s="25" t="s">
        <v>83</v>
      </c>
      <c r="D76" s="26" t="s">
        <v>84</v>
      </c>
      <c r="E76" s="27">
        <v>23011</v>
      </c>
      <c r="F76" s="27">
        <v>22973</v>
      </c>
      <c r="G76" s="27">
        <v>22973</v>
      </c>
      <c r="H76" s="28">
        <f t="shared" si="2"/>
        <v>99.834861587936203</v>
      </c>
      <c r="I76" s="29">
        <f t="shared" si="3"/>
        <v>100</v>
      </c>
    </row>
    <row r="77" spans="1:9">
      <c r="A77" s="3">
        <v>5020</v>
      </c>
      <c r="B77" s="30"/>
      <c r="C77" s="31" t="s">
        <v>85</v>
      </c>
      <c r="D77" s="32" t="s">
        <v>86</v>
      </c>
      <c r="E77" s="33">
        <v>0</v>
      </c>
      <c r="F77" s="33">
        <v>775</v>
      </c>
      <c r="G77" s="33">
        <v>775</v>
      </c>
      <c r="H77" s="34" t="str">
        <f t="shared" si="2"/>
        <v>***</v>
      </c>
      <c r="I77" s="35">
        <f t="shared" si="3"/>
        <v>100</v>
      </c>
    </row>
    <row r="78" spans="1:9">
      <c r="A78" s="36"/>
      <c r="B78" s="19"/>
      <c r="C78" s="13" t="s">
        <v>87</v>
      </c>
      <c r="D78" s="14" t="s">
        <v>88</v>
      </c>
      <c r="E78" s="15">
        <v>0</v>
      </c>
      <c r="F78" s="15">
        <v>12227</v>
      </c>
      <c r="G78" s="15">
        <v>12223</v>
      </c>
      <c r="H78" s="16" t="str">
        <f t="shared" si="2"/>
        <v>***</v>
      </c>
      <c r="I78" s="17">
        <f t="shared" si="3"/>
        <v>99.967285515662056</v>
      </c>
    </row>
    <row r="79" spans="1:9">
      <c r="A79" s="36"/>
      <c r="B79" s="19"/>
      <c r="C79" s="13" t="s">
        <v>89</v>
      </c>
      <c r="D79" s="14" t="s">
        <v>90</v>
      </c>
      <c r="E79" s="15">
        <v>85990</v>
      </c>
      <c r="F79" s="15">
        <v>114591</v>
      </c>
      <c r="G79" s="15">
        <v>113271</v>
      </c>
      <c r="H79" s="16">
        <f t="shared" si="2"/>
        <v>131.72578206768227</v>
      </c>
      <c r="I79" s="17">
        <f t="shared" si="3"/>
        <v>98.848077074115764</v>
      </c>
    </row>
    <row r="80" spans="1:9">
      <c r="A80" s="36"/>
      <c r="B80" s="19"/>
      <c r="C80" s="13" t="s">
        <v>91</v>
      </c>
      <c r="D80" s="14" t="s">
        <v>92</v>
      </c>
      <c r="E80" s="15">
        <v>0</v>
      </c>
      <c r="F80" s="15">
        <v>688</v>
      </c>
      <c r="G80" s="15">
        <v>687</v>
      </c>
      <c r="H80" s="16" t="str">
        <f t="shared" si="2"/>
        <v>***</v>
      </c>
      <c r="I80" s="17">
        <f t="shared" si="3"/>
        <v>99.854651162790702</v>
      </c>
    </row>
    <row r="81" spans="1:9">
      <c r="A81" s="36"/>
      <c r="B81" s="19"/>
      <c r="C81" s="13" t="s">
        <v>93</v>
      </c>
      <c r="D81" s="14" t="s">
        <v>94</v>
      </c>
      <c r="E81" s="15">
        <v>0</v>
      </c>
      <c r="F81" s="15">
        <v>9175</v>
      </c>
      <c r="G81" s="15">
        <v>9175</v>
      </c>
      <c r="H81" s="16" t="str">
        <f t="shared" si="2"/>
        <v>***</v>
      </c>
      <c r="I81" s="17">
        <f t="shared" si="3"/>
        <v>100</v>
      </c>
    </row>
    <row r="82" spans="1:9">
      <c r="A82" s="36"/>
      <c r="B82" s="19"/>
      <c r="C82" s="13" t="s">
        <v>95</v>
      </c>
      <c r="D82" s="14" t="s">
        <v>96</v>
      </c>
      <c r="E82" s="15">
        <v>0</v>
      </c>
      <c r="F82" s="15">
        <v>516</v>
      </c>
      <c r="G82" s="15">
        <v>516</v>
      </c>
      <c r="H82" s="16" t="str">
        <f t="shared" si="2"/>
        <v>***</v>
      </c>
      <c r="I82" s="17">
        <f t="shared" si="3"/>
        <v>100</v>
      </c>
    </row>
    <row r="83" spans="1:9">
      <c r="A83" s="36"/>
      <c r="B83" s="19"/>
      <c r="C83" s="13" t="s">
        <v>97</v>
      </c>
      <c r="D83" s="14" t="s">
        <v>98</v>
      </c>
      <c r="E83" s="15">
        <v>0</v>
      </c>
      <c r="F83" s="15">
        <v>4000</v>
      </c>
      <c r="G83" s="15">
        <v>4000</v>
      </c>
      <c r="H83" s="16" t="str">
        <f t="shared" si="2"/>
        <v>***</v>
      </c>
      <c r="I83" s="17">
        <f t="shared" si="3"/>
        <v>100</v>
      </c>
    </row>
    <row r="84" spans="1:9">
      <c r="A84" s="36"/>
      <c r="B84" s="19"/>
      <c r="C84" s="13" t="s">
        <v>99</v>
      </c>
      <c r="D84" s="14" t="s">
        <v>100</v>
      </c>
      <c r="E84" s="15">
        <v>5000</v>
      </c>
      <c r="F84" s="15">
        <v>5265</v>
      </c>
      <c r="G84" s="15">
        <v>5265</v>
      </c>
      <c r="H84" s="16">
        <f t="shared" si="2"/>
        <v>105.3</v>
      </c>
      <c r="I84" s="17">
        <f t="shared" si="3"/>
        <v>100</v>
      </c>
    </row>
    <row r="85" spans="1:9" ht="13.5" thickBot="1">
      <c r="A85" s="36"/>
      <c r="B85" s="19"/>
      <c r="C85" s="13" t="s">
        <v>101</v>
      </c>
      <c r="D85" s="14" t="s">
        <v>102</v>
      </c>
      <c r="E85" s="15">
        <v>0</v>
      </c>
      <c r="F85" s="15">
        <v>21912</v>
      </c>
      <c r="G85" s="15">
        <v>21912</v>
      </c>
      <c r="H85" s="16" t="str">
        <f t="shared" si="2"/>
        <v>***</v>
      </c>
      <c r="I85" s="17">
        <f t="shared" si="3"/>
        <v>100</v>
      </c>
    </row>
    <row r="86" spans="1:9" ht="13.5" thickBot="1">
      <c r="A86" s="37"/>
      <c r="B86" s="9"/>
      <c r="C86" s="20" t="s">
        <v>18</v>
      </c>
      <c r="D86" s="21"/>
      <c r="E86" s="22">
        <f>SUM(E58:E85)</f>
        <v>161410</v>
      </c>
      <c r="F86" s="22">
        <f>SUM(F58:F85)</f>
        <v>247050</v>
      </c>
      <c r="G86" s="22">
        <f>SUM(G58:G85)</f>
        <v>243886</v>
      </c>
      <c r="H86" s="23">
        <f t="shared" si="2"/>
        <v>151.09720587324205</v>
      </c>
      <c r="I86" s="24">
        <f t="shared" si="3"/>
        <v>98.719287593604534</v>
      </c>
    </row>
    <row r="87" spans="1:9" ht="13.5" thickBot="1">
      <c r="A87" s="38" t="s">
        <v>103</v>
      </c>
      <c r="B87" s="39"/>
      <c r="C87" s="39"/>
      <c r="D87" s="40"/>
      <c r="E87" s="41">
        <f>E7+E12+E14+E18+E20+E25+E34+E37+E39+E47+E53+E57+E86</f>
        <v>321608</v>
      </c>
      <c r="F87" s="41">
        <f>F7+F12+F14+F18+F20+F25+F34+F37+F39+F47+F53+F57+F86</f>
        <v>411935</v>
      </c>
      <c r="G87" s="41">
        <f>G7+G12+G14+G18+G20+G25+G34+G37+G39+G47+G53+G57+G86</f>
        <v>758878</v>
      </c>
      <c r="H87" s="42">
        <f t="shared" si="2"/>
        <v>235.96365762045721</v>
      </c>
      <c r="I87" s="43">
        <f t="shared" si="3"/>
        <v>184.22275358976538</v>
      </c>
    </row>
    <row r="88" spans="1:9" ht="13.5" thickBot="1">
      <c r="A88" s="38" t="s">
        <v>104</v>
      </c>
      <c r="B88" s="39"/>
      <c r="C88" s="39"/>
      <c r="D88" s="40"/>
      <c r="E88" s="41">
        <v>-7148</v>
      </c>
      <c r="F88" s="41">
        <v>-7148</v>
      </c>
      <c r="G88" s="41">
        <v>-346870</v>
      </c>
      <c r="H88" s="42">
        <f t="shared" si="2"/>
        <v>4852.6860660324564</v>
      </c>
      <c r="I88" s="43">
        <f t="shared" si="3"/>
        <v>4852.6860660324564</v>
      </c>
    </row>
    <row r="89" spans="1:9" ht="27.75" customHeight="1" thickBot="1">
      <c r="A89" s="44" t="s">
        <v>105</v>
      </c>
      <c r="B89" s="45"/>
      <c r="C89" s="45"/>
      <c r="D89" s="46"/>
      <c r="E89" s="47">
        <f>E87+E88</f>
        <v>314460</v>
      </c>
      <c r="F89" s="47">
        <f>F87+F88</f>
        <v>404787</v>
      </c>
      <c r="G89" s="47">
        <f>G87+G88</f>
        <v>412008</v>
      </c>
      <c r="H89" s="48">
        <f t="shared" si="2"/>
        <v>131.020797557718</v>
      </c>
      <c r="I89" s="49">
        <f t="shared" si="3"/>
        <v>101.78390116283379</v>
      </c>
    </row>
  </sheetData>
  <mergeCells count="52">
    <mergeCell ref="A88:D88"/>
    <mergeCell ref="A89:D89"/>
    <mergeCell ref="A58:A76"/>
    <mergeCell ref="B58:B76"/>
    <mergeCell ref="A77:A86"/>
    <mergeCell ref="B77:B86"/>
    <mergeCell ref="C86:D86"/>
    <mergeCell ref="A87:D87"/>
    <mergeCell ref="A48:A53"/>
    <mergeCell ref="B48:B53"/>
    <mergeCell ref="C53:D53"/>
    <mergeCell ref="A54:A57"/>
    <mergeCell ref="B54:B57"/>
    <mergeCell ref="C57:D57"/>
    <mergeCell ref="A38:A39"/>
    <mergeCell ref="B38:B39"/>
    <mergeCell ref="C39:D39"/>
    <mergeCell ref="A40:A47"/>
    <mergeCell ref="B40:B47"/>
    <mergeCell ref="C47:D47"/>
    <mergeCell ref="A26:A34"/>
    <mergeCell ref="B26:B34"/>
    <mergeCell ref="C34:D34"/>
    <mergeCell ref="A35:A37"/>
    <mergeCell ref="B35:B37"/>
    <mergeCell ref="C37:D37"/>
    <mergeCell ref="A19:A20"/>
    <mergeCell ref="B19:B20"/>
    <mergeCell ref="C20:D20"/>
    <mergeCell ref="A21:A25"/>
    <mergeCell ref="B21:B25"/>
    <mergeCell ref="C25:D25"/>
    <mergeCell ref="A13:A14"/>
    <mergeCell ref="B13:B14"/>
    <mergeCell ref="C14:D14"/>
    <mergeCell ref="A15:A18"/>
    <mergeCell ref="B15:B18"/>
    <mergeCell ref="C18:D18"/>
    <mergeCell ref="A4:A7"/>
    <mergeCell ref="B4:B7"/>
    <mergeCell ref="C7:D7"/>
    <mergeCell ref="A8:A12"/>
    <mergeCell ref="B8:B12"/>
    <mergeCell ref="C12:D12"/>
    <mergeCell ref="A1:I1"/>
    <mergeCell ref="A2:A3"/>
    <mergeCell ref="B2:B3"/>
    <mergeCell ref="C2:C3"/>
    <mergeCell ref="D2:D3"/>
    <mergeCell ref="E2:E3"/>
    <mergeCell ref="F2:F3"/>
    <mergeCell ref="G2:G3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 dle ORJ tab.č.4a</vt:lpstr>
      <vt:lpstr>'příjmy dle ORJ tab.č.4a'!Názvy_tisku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2013-06-07T06:56:33Z</dcterms:created>
  <dcterms:modified xsi:type="dcterms:W3CDTF">2013-06-07T06:56:58Z</dcterms:modified>
</cp:coreProperties>
</file>