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Výdaje tab. č. 2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D55" i="1"/>
  <c r="H49"/>
  <c r="F48"/>
  <c r="G48" s="1"/>
  <c r="E48"/>
  <c r="E50" s="1"/>
  <c r="D48"/>
  <c r="D50" s="1"/>
  <c r="G47"/>
  <c r="H45"/>
  <c r="G45"/>
  <c r="H44"/>
  <c r="G44"/>
  <c r="H43"/>
  <c r="G43"/>
  <c r="H39"/>
  <c r="G39"/>
  <c r="H36"/>
  <c r="G36"/>
  <c r="G35"/>
  <c r="F35"/>
  <c r="H35" s="1"/>
  <c r="E35"/>
  <c r="D35"/>
  <c r="H34"/>
  <c r="H33"/>
  <c r="G33"/>
  <c r="G32"/>
  <c r="F32"/>
  <c r="H32" s="1"/>
  <c r="E32"/>
  <c r="D32"/>
  <c r="H31"/>
  <c r="G31"/>
  <c r="F30"/>
  <c r="G30" s="1"/>
  <c r="E30"/>
  <c r="D30"/>
  <c r="H29"/>
  <c r="G29"/>
  <c r="H28"/>
  <c r="G28"/>
  <c r="H27"/>
  <c r="G27"/>
  <c r="H26"/>
  <c r="G26"/>
  <c r="G25"/>
  <c r="F25"/>
  <c r="H25" s="1"/>
  <c r="E25"/>
  <c r="D25"/>
  <c r="H24"/>
  <c r="G24"/>
  <c r="H23"/>
  <c r="G23"/>
  <c r="H22"/>
  <c r="G22"/>
  <c r="H21"/>
  <c r="G21"/>
  <c r="F20"/>
  <c r="G20" s="1"/>
  <c r="E20"/>
  <c r="D20"/>
  <c r="H19"/>
  <c r="G19"/>
  <c r="H18"/>
  <c r="G18"/>
  <c r="H17"/>
  <c r="G17"/>
  <c r="H16"/>
  <c r="G16"/>
  <c r="H15"/>
  <c r="G15"/>
  <c r="G14"/>
  <c r="F14"/>
  <c r="H14" s="1"/>
  <c r="E14"/>
  <c r="D14"/>
  <c r="H13"/>
  <c r="G13"/>
  <c r="F12"/>
  <c r="G12" s="1"/>
  <c r="E12"/>
  <c r="E37" s="1"/>
  <c r="E51" s="1"/>
  <c r="D12"/>
  <c r="D37" s="1"/>
  <c r="H11"/>
  <c r="G11"/>
  <c r="H10"/>
  <c r="G10"/>
  <c r="H9"/>
  <c r="G9"/>
  <c r="H8"/>
  <c r="G8"/>
  <c r="D51" l="1"/>
  <c r="H12"/>
  <c r="H20"/>
  <c r="H30"/>
  <c r="F37"/>
  <c r="H48"/>
  <c r="F50"/>
  <c r="G50" l="1"/>
  <c r="H50"/>
  <c r="F51"/>
  <c r="G37"/>
  <c r="H37"/>
  <c r="H51" l="1"/>
  <c r="G51"/>
</calcChain>
</file>

<file path=xl/sharedStrings.xml><?xml version="1.0" encoding="utf-8"?>
<sst xmlns="http://schemas.openxmlformats.org/spreadsheetml/2006/main" count="78" uniqueCount="68">
  <si>
    <t xml:space="preserve">Souhrný výkaz plnění rozpočtu výdajů MOb MOaP (v tis. Kč)   </t>
  </si>
  <si>
    <t>Plnění rozpočtu výdajů k 31. 12. 2012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</si>
  <si>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</si>
  <si>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</si>
  <si>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</si>
  <si>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</si>
  <si>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</si>
  <si>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</si>
  <si>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</si>
  <si>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</si>
  <si>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</si>
  <si>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</si>
  <si>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2012</t>
  </si>
  <si>
    <t>k 31. 12. 2012</t>
  </si>
  <si>
    <t>běžné výdaje</t>
  </si>
  <si>
    <t>Úsek školství a volnočasových aktivit</t>
  </si>
  <si>
    <t>Neinvestiční příspěvky CKV MO</t>
  </si>
  <si>
    <t xml:space="preserve">Neinvest.přísp. základním a mateřským školám </t>
  </si>
  <si>
    <t>Dary a neinvestiční transfery</t>
  </si>
  <si>
    <t>OŠV</t>
  </si>
  <si>
    <t>Odbor školství a volnočasových aktivit</t>
  </si>
  <si>
    <t>Úsek péče o občany</t>
  </si>
  <si>
    <t>OSV</t>
  </si>
  <si>
    <t xml:space="preserve">Odbor sociálních věcí </t>
  </si>
  <si>
    <t>Úsek APOS</t>
  </si>
  <si>
    <t>Úsek osobních výdajů</t>
  </si>
  <si>
    <t>Úsek výpočetní techniky</t>
  </si>
  <si>
    <t>Úsek zastupitelstva</t>
  </si>
  <si>
    <t>Úsek hospodářské správy</t>
  </si>
  <si>
    <t>OVV</t>
  </si>
  <si>
    <t xml:space="preserve">Odbor vnitřních věcí </t>
  </si>
  <si>
    <t>Úsek místního hospodářství</t>
  </si>
  <si>
    <t>Neinvestiční přísp.Technickým službám MOaP</t>
  </si>
  <si>
    <t>Úsek IZS, PO,BOZP</t>
  </si>
  <si>
    <t>Úsek investic a oprav</t>
  </si>
  <si>
    <t>OIMH</t>
  </si>
  <si>
    <t xml:space="preserve">Odbor investic a místního hospodářství 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</si>
  <si>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</si>
  <si>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</si>
  <si>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</si>
  <si>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</si>
  <si>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</si>
  <si>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</si>
  <si>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</si>
  <si>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</si>
  <si>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</si>
  <si>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</si>
  <si>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</si>
  <si>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</si>
  <si>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</si>
  <si>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</si>
  <si>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</si>
  <si>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</si>
  <si>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</si>
  <si>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školství a volnočasových aktivit</t>
  </si>
  <si>
    <t>v tom transfery</t>
  </si>
  <si>
    <t>odboru sociálních věcí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</si>
  <si>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</si>
  <si>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</si>
  <si>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</si>
  <si>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</si>
  <si>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</si>
  <si>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</si>
  <si>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K A P I T Á L O V É  V Ý D A J E   C E L K E M</t>
  </si>
  <si>
    <t>V Ý D A J E    C E L K E M</t>
  </si>
  <si>
    <t>Výnosy celkem</t>
  </si>
  <si>
    <t>Náklady celkem</t>
  </si>
  <si>
    <t>VH (+zisk) v tis. Kč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</si>
</sst>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6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charset val="238"/>
    </font>
    <font>
      <sz val="12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</font>
    <font>
      <b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43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44" applyNumberFormat="0" applyFill="0" applyAlignment="0" applyProtection="0"/>
    <xf numFmtId="0" fontId="26" fillId="0" borderId="45" applyNumberFormat="0" applyFill="0" applyAlignment="0" applyProtection="0"/>
    <xf numFmtId="0" fontId="27" fillId="0" borderId="46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47" applyNumberFormat="0" applyAlignment="0" applyProtection="0"/>
    <xf numFmtId="0" fontId="29" fillId="10" borderId="43" applyNumberFormat="0" applyAlignment="0" applyProtection="0"/>
    <xf numFmtId="0" fontId="30" fillId="0" borderId="48" applyNumberFormat="0" applyFill="0" applyAlignment="0" applyProtection="0"/>
    <xf numFmtId="0" fontId="31" fillId="25" borderId="0" applyNumberFormat="0" applyBorder="0" applyAlignment="0" applyProtection="0"/>
    <xf numFmtId="0" fontId="9" fillId="0" borderId="0"/>
    <xf numFmtId="0" fontId="19" fillId="26" borderId="49" applyNumberFormat="0" applyFont="0" applyAlignment="0" applyProtection="0"/>
    <xf numFmtId="0" fontId="32" fillId="23" borderId="50" applyNumberFormat="0" applyAlignment="0" applyProtection="0"/>
    <xf numFmtId="0" fontId="33" fillId="0" borderId="0" applyNumberFormat="0" applyFill="0" applyBorder="0" applyAlignment="0" applyProtection="0"/>
    <xf numFmtId="0" fontId="34" fillId="0" borderId="51" applyNumberFormat="0" applyFill="0" applyAlignment="0" applyProtection="0"/>
    <xf numFmtId="0" fontId="35" fillId="0" borderId="0" applyNumberFormat="0" applyFill="0" applyBorder="0" applyAlignment="0" applyProtection="0"/>
  </cellStyleXfs>
  <cellXfs count="164">
    <xf numFmtId="0" fontId="0" fillId="0" borderId="0" xfId="0"/>
    <xf numFmtId="0" fontId="1" fillId="2" borderId="0" xfId="0" applyNumberFormat="1" applyFont="1" applyFill="1" applyBorder="1" applyAlignment="1" applyProtection="1"/>
    <xf numFmtId="0" fontId="0" fillId="2" borderId="0" xfId="0" applyFill="1"/>
    <xf numFmtId="3" fontId="2" fillId="0" borderId="1" xfId="0" applyNumberFormat="1" applyFont="1" applyFill="1" applyBorder="1" applyAlignment="1" applyProtection="1"/>
    <xf numFmtId="0" fontId="0" fillId="0" borderId="1" xfId="0" applyBorder="1" applyAlignment="1"/>
    <xf numFmtId="3" fontId="2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3" xfId="0" applyNumberFormat="1" applyFont="1" applyFill="1" applyBorder="1" applyAlignment="1" applyProtection="1"/>
    <xf numFmtId="3" fontId="4" fillId="2" borderId="4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0" xfId="0" applyFill="1" applyBorder="1"/>
    <xf numFmtId="0" fontId="5" fillId="2" borderId="0" xfId="0" applyFont="1" applyFill="1" applyBorder="1"/>
    <xf numFmtId="3" fontId="4" fillId="2" borderId="8" xfId="0" applyNumberFormat="1" applyFont="1" applyFill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 applyProtection="1">
      <alignment horizontal="center"/>
    </xf>
    <xf numFmtId="3" fontId="4" fillId="2" borderId="12" xfId="0" applyNumberFormat="1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3" fontId="0" fillId="0" borderId="19" xfId="0" applyNumberFormat="1" applyFont="1" applyBorder="1"/>
    <xf numFmtId="3" fontId="0" fillId="0" borderId="20" xfId="0" applyNumberFormat="1" applyFont="1" applyBorder="1"/>
    <xf numFmtId="3" fontId="0" fillId="0" borderId="21" xfId="0" applyNumberFormat="1" applyFont="1" applyBorder="1"/>
    <xf numFmtId="165" fontId="0" fillId="0" borderId="9" xfId="0" applyNumberFormat="1" applyFont="1" applyBorder="1"/>
    <xf numFmtId="165" fontId="0" fillId="0" borderId="22" xfId="0" applyNumberFormat="1" applyFont="1" applyBorder="1"/>
    <xf numFmtId="0" fontId="0" fillId="0" borderId="7" xfId="0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0" fillId="0" borderId="23" xfId="0" applyNumberFormat="1" applyFont="1" applyBorder="1"/>
    <xf numFmtId="0" fontId="0" fillId="0" borderId="0" xfId="0" applyFill="1" applyBorder="1"/>
    <xf numFmtId="0" fontId="8" fillId="3" borderId="24" xfId="1" applyFont="1" applyFill="1" applyBorder="1"/>
    <xf numFmtId="0" fontId="8" fillId="3" borderId="25" xfId="1" applyFont="1" applyFill="1" applyBorder="1"/>
    <xf numFmtId="0" fontId="8" fillId="3" borderId="25" xfId="0" applyFont="1" applyFill="1" applyBorder="1"/>
    <xf numFmtId="3" fontId="8" fillId="3" borderId="26" xfId="1" applyNumberFormat="1" applyFont="1" applyFill="1" applyBorder="1"/>
    <xf numFmtId="3" fontId="8" fillId="3" borderId="27" xfId="1" applyNumberFormat="1" applyFont="1" applyFill="1" applyBorder="1"/>
    <xf numFmtId="3" fontId="8" fillId="3" borderId="28" xfId="1" applyNumberFormat="1" applyFont="1" applyFill="1" applyBorder="1"/>
    <xf numFmtId="165" fontId="4" fillId="3" borderId="27" xfId="0" applyNumberFormat="1" applyFont="1" applyFill="1" applyBorder="1"/>
    <xf numFmtId="165" fontId="4" fillId="3" borderId="29" xfId="0" applyNumberFormat="1" applyFont="1" applyFill="1" applyBorder="1"/>
    <xf numFmtId="0" fontId="9" fillId="0" borderId="0" xfId="0" applyNumberFormat="1" applyFont="1" applyFill="1" applyBorder="1" applyAlignment="1" applyProtection="1"/>
    <xf numFmtId="3" fontId="9" fillId="0" borderId="8" xfId="0" applyNumberFormat="1" applyFont="1" applyBorder="1"/>
    <xf numFmtId="3" fontId="9" fillId="0" borderId="9" xfId="0" applyNumberFormat="1" applyFont="1" applyBorder="1"/>
    <xf numFmtId="3" fontId="9" fillId="0" borderId="23" xfId="0" applyNumberFormat="1" applyFont="1" applyBorder="1"/>
    <xf numFmtId="0" fontId="9" fillId="0" borderId="7" xfId="1" applyFont="1" applyFill="1" applyBorder="1"/>
    <xf numFmtId="0" fontId="9" fillId="0" borderId="0" xfId="1" applyFont="1" applyFill="1" applyBorder="1"/>
    <xf numFmtId="0" fontId="9" fillId="0" borderId="0" xfId="0" applyFont="1" applyFill="1" applyBorder="1"/>
    <xf numFmtId="3" fontId="9" fillId="0" borderId="8" xfId="1" applyNumberFormat="1" applyFont="1" applyFill="1" applyBorder="1"/>
    <xf numFmtId="3" fontId="9" fillId="0" borderId="9" xfId="1" applyNumberFormat="1" applyFont="1" applyFill="1" applyBorder="1"/>
    <xf numFmtId="3" fontId="9" fillId="0" borderId="23" xfId="1" applyNumberFormat="1" applyFont="1" applyFill="1" applyBorder="1"/>
    <xf numFmtId="0" fontId="10" fillId="0" borderId="7" xfId="0" applyFont="1" applyBorder="1"/>
    <xf numFmtId="0" fontId="10" fillId="0" borderId="0" xfId="0" applyFont="1" applyFill="1" applyBorder="1"/>
    <xf numFmtId="0" fontId="7" fillId="0" borderId="0" xfId="1" applyFont="1" applyFill="1" applyBorder="1"/>
    <xf numFmtId="3" fontId="7" fillId="0" borderId="23" xfId="1" applyNumberFormat="1" applyFill="1" applyBorder="1"/>
    <xf numFmtId="0" fontId="0" fillId="0" borderId="7" xfId="0" applyFill="1" applyBorder="1"/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23" xfId="0" applyNumberFormat="1" applyFill="1" applyBorder="1"/>
    <xf numFmtId="0" fontId="8" fillId="3" borderId="7" xfId="1" applyFont="1" applyFill="1" applyBorder="1"/>
    <xf numFmtId="0" fontId="8" fillId="3" borderId="0" xfId="1" applyFont="1" applyFill="1" applyBorder="1"/>
    <xf numFmtId="0" fontId="8" fillId="3" borderId="0" xfId="0" applyFont="1" applyFill="1" applyBorder="1"/>
    <xf numFmtId="0" fontId="0" fillId="0" borderId="17" xfId="0" applyFill="1" applyBorder="1"/>
    <xf numFmtId="0" fontId="8" fillId="0" borderId="18" xfId="0" applyFont="1" applyBorder="1"/>
    <xf numFmtId="0" fontId="0" fillId="0" borderId="18" xfId="0" applyNumberFormat="1" applyFill="1" applyBorder="1" applyAlignment="1" applyProtection="1"/>
    <xf numFmtId="3" fontId="0" fillId="0" borderId="19" xfId="0" applyNumberFormat="1" applyFont="1" applyFill="1" applyBorder="1" applyAlignment="1" applyProtection="1"/>
    <xf numFmtId="3" fontId="0" fillId="0" borderId="20" xfId="0" applyNumberFormat="1" applyFont="1" applyFill="1" applyBorder="1" applyAlignment="1" applyProtection="1"/>
    <xf numFmtId="3" fontId="0" fillId="0" borderId="21" xfId="0" applyNumberFormat="1" applyFont="1" applyFill="1" applyBorder="1" applyAlignment="1" applyProtection="1"/>
    <xf numFmtId="0" fontId="8" fillId="0" borderId="0" xfId="0" applyFont="1" applyBorder="1"/>
    <xf numFmtId="0" fontId="0" fillId="0" borderId="23" xfId="0" applyNumberFormat="1" applyFill="1" applyBorder="1" applyAlignment="1" applyProtection="1"/>
    <xf numFmtId="3" fontId="0" fillId="0" borderId="8" xfId="0" applyNumberFormat="1" applyFont="1" applyFill="1" applyBorder="1" applyAlignment="1" applyProtection="1"/>
    <xf numFmtId="3" fontId="0" fillId="0" borderId="9" xfId="0" applyNumberFormat="1" applyFont="1" applyFill="1" applyBorder="1" applyAlignment="1" applyProtection="1"/>
    <xf numFmtId="3" fontId="0" fillId="0" borderId="23" xfId="0" applyNumberFormat="1" applyFont="1" applyFill="1" applyBorder="1" applyAlignment="1" applyProtection="1"/>
    <xf numFmtId="0" fontId="8" fillId="0" borderId="7" xfId="0" applyFont="1" applyBorder="1"/>
    <xf numFmtId="0" fontId="10" fillId="0" borderId="0" xfId="0" applyFont="1" applyBorder="1"/>
    <xf numFmtId="0" fontId="0" fillId="0" borderId="0" xfId="0" applyNumberFormat="1" applyFill="1" applyBorder="1" applyAlignment="1" applyProtection="1"/>
    <xf numFmtId="3" fontId="8" fillId="3" borderId="8" xfId="1" applyNumberFormat="1" applyFont="1" applyFill="1" applyBorder="1"/>
    <xf numFmtId="3" fontId="8" fillId="3" borderId="9" xfId="1" applyNumberFormat="1" applyFont="1" applyFill="1" applyBorder="1"/>
    <xf numFmtId="3" fontId="8" fillId="3" borderId="23" xfId="1" applyNumberFormat="1" applyFont="1" applyFill="1" applyBorder="1"/>
    <xf numFmtId="0" fontId="11" fillId="0" borderId="18" xfId="0" applyFont="1" applyBorder="1"/>
    <xf numFmtId="3" fontId="11" fillId="0" borderId="19" xfId="0" applyNumberFormat="1" applyFont="1" applyBorder="1"/>
    <xf numFmtId="3" fontId="11" fillId="0" borderId="20" xfId="0" applyNumberFormat="1" applyFont="1" applyBorder="1"/>
    <xf numFmtId="3" fontId="11" fillId="0" borderId="21" xfId="0" applyNumberFormat="1" applyFont="1" applyBorder="1"/>
    <xf numFmtId="0" fontId="8" fillId="3" borderId="24" xfId="0" applyNumberFormat="1" applyFont="1" applyFill="1" applyBorder="1" applyAlignment="1" applyProtection="1">
      <alignment vertical="center"/>
    </xf>
    <xf numFmtId="0" fontId="8" fillId="3" borderId="25" xfId="0" applyNumberFormat="1" applyFont="1" applyFill="1" applyBorder="1" applyAlignment="1" applyProtection="1">
      <alignment vertical="center"/>
    </xf>
    <xf numFmtId="0" fontId="12" fillId="0" borderId="7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 applyAlignment="1" applyProtection="1"/>
    <xf numFmtId="3" fontId="13" fillId="0" borderId="8" xfId="0" applyNumberFormat="1" applyFont="1" applyFill="1" applyBorder="1" applyAlignment="1" applyProtection="1"/>
    <xf numFmtId="3" fontId="13" fillId="0" borderId="9" xfId="0" applyNumberFormat="1" applyFont="1" applyFill="1" applyBorder="1" applyAlignment="1" applyProtection="1"/>
    <xf numFmtId="3" fontId="13" fillId="0" borderId="23" xfId="0" applyNumberFormat="1" applyFont="1" applyFill="1" applyBorder="1" applyAlignment="1" applyProtection="1"/>
    <xf numFmtId="165" fontId="14" fillId="0" borderId="9" xfId="0" applyNumberFormat="1" applyFont="1" applyBorder="1"/>
    <xf numFmtId="165" fontId="14" fillId="0" borderId="22" xfId="0" applyNumberFormat="1" applyFont="1" applyBorder="1"/>
    <xf numFmtId="165" fontId="4" fillId="3" borderId="9" xfId="0" applyNumberFormat="1" applyFont="1" applyFill="1" applyBorder="1"/>
    <xf numFmtId="165" fontId="4" fillId="3" borderId="22" xfId="0" applyNumberFormat="1" applyFont="1" applyFill="1" applyBorder="1"/>
    <xf numFmtId="0" fontId="10" fillId="4" borderId="2" xfId="0" applyNumberFormat="1" applyFont="1" applyFill="1" applyBorder="1" applyAlignment="1" applyProtection="1">
      <alignment vertical="center"/>
    </xf>
    <xf numFmtId="0" fontId="10" fillId="4" borderId="3" xfId="0" applyFont="1" applyFill="1" applyBorder="1"/>
    <xf numFmtId="0" fontId="0" fillId="4" borderId="3" xfId="0" applyFill="1" applyBorder="1"/>
    <xf numFmtId="3" fontId="10" fillId="4" borderId="4" xfId="0" applyNumberFormat="1" applyFont="1" applyFill="1" applyBorder="1" applyAlignment="1" applyProtection="1">
      <alignment vertical="center"/>
    </xf>
    <xf numFmtId="3" fontId="10" fillId="4" borderId="5" xfId="0" applyNumberFormat="1" applyFont="1" applyFill="1" applyBorder="1" applyAlignment="1" applyProtection="1">
      <alignment vertical="center"/>
    </xf>
    <xf numFmtId="3" fontId="10" fillId="4" borderId="30" xfId="0" applyNumberFormat="1" applyFont="1" applyFill="1" applyBorder="1" applyAlignment="1" applyProtection="1">
      <alignment vertical="center"/>
    </xf>
    <xf numFmtId="165" fontId="4" fillId="4" borderId="31" xfId="0" applyNumberFormat="1" applyFont="1" applyFill="1" applyBorder="1"/>
    <xf numFmtId="165" fontId="4" fillId="4" borderId="32" xfId="0" applyNumberFormat="1" applyFont="1" applyFill="1" applyBorder="1"/>
    <xf numFmtId="0" fontId="6" fillId="2" borderId="33" xfId="0" applyFont="1" applyFill="1" applyBorder="1"/>
    <xf numFmtId="0" fontId="0" fillId="2" borderId="34" xfId="0" applyFill="1" applyBorder="1"/>
    <xf numFmtId="0" fontId="10" fillId="2" borderId="34" xfId="0" applyNumberFormat="1" applyFont="1" applyFill="1" applyBorder="1" applyAlignment="1" applyProtection="1">
      <alignment vertical="center"/>
    </xf>
    <xf numFmtId="3" fontId="10" fillId="2" borderId="35" xfId="0" applyNumberFormat="1" applyFont="1" applyFill="1" applyBorder="1" applyAlignment="1" applyProtection="1">
      <alignment vertical="center"/>
    </xf>
    <xf numFmtId="3" fontId="10" fillId="2" borderId="15" xfId="0" applyNumberFormat="1" applyFont="1" applyFill="1" applyBorder="1" applyAlignment="1" applyProtection="1">
      <alignment vertical="center"/>
    </xf>
    <xf numFmtId="3" fontId="10" fillId="2" borderId="36" xfId="0" applyNumberFormat="1" applyFont="1" applyFill="1" applyBorder="1" applyAlignment="1" applyProtection="1">
      <alignment vertical="center"/>
    </xf>
    <xf numFmtId="3" fontId="10" fillId="2" borderId="37" xfId="0" applyNumberFormat="1" applyFont="1" applyFill="1" applyBorder="1" applyAlignment="1" applyProtection="1">
      <alignment vertical="center"/>
    </xf>
    <xf numFmtId="0" fontId="4" fillId="0" borderId="7" xfId="0" applyFont="1" applyBorder="1"/>
    <xf numFmtId="0" fontId="14" fillId="0" borderId="0" xfId="0" applyFont="1" applyBorder="1"/>
    <xf numFmtId="0" fontId="14" fillId="0" borderId="0" xfId="0" applyNumberFormat="1" applyFont="1" applyFill="1" applyBorder="1" applyAlignment="1" applyProtection="1"/>
    <xf numFmtId="3" fontId="14" fillId="0" borderId="8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/>
    <xf numFmtId="3" fontId="14" fillId="0" borderId="23" xfId="0" applyNumberFormat="1" applyFont="1" applyFill="1" applyBorder="1" applyAlignment="1" applyProtection="1"/>
    <xf numFmtId="165" fontId="14" fillId="0" borderId="9" xfId="0" applyNumberFormat="1" applyFont="1" applyFill="1" applyBorder="1"/>
    <xf numFmtId="165" fontId="14" fillId="0" borderId="22" xfId="0" applyNumberFormat="1" applyFont="1" applyFill="1" applyBorder="1"/>
    <xf numFmtId="0" fontId="9" fillId="0" borderId="0" xfId="0" applyFont="1" applyBorder="1"/>
    <xf numFmtId="0" fontId="4" fillId="0" borderId="7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3" xfId="0" applyNumberFormat="1" applyFont="1" applyFill="1" applyBorder="1" applyAlignment="1" applyProtection="1">
      <alignment vertical="center"/>
    </xf>
    <xf numFmtId="0" fontId="11" fillId="0" borderId="7" xfId="0" applyFont="1" applyBorder="1"/>
    <xf numFmtId="0" fontId="11" fillId="0" borderId="0" xfId="0" applyFont="1"/>
    <xf numFmtId="0" fontId="4" fillId="4" borderId="7" xfId="0" applyFont="1" applyFill="1" applyBorder="1"/>
    <xf numFmtId="0" fontId="4" fillId="4" borderId="0" xfId="0" applyFont="1" applyFill="1"/>
    <xf numFmtId="3" fontId="4" fillId="4" borderId="8" xfId="0" applyNumberFormat="1" applyFont="1" applyFill="1" applyBorder="1" applyAlignment="1" applyProtection="1"/>
    <xf numFmtId="3" fontId="4" fillId="4" borderId="9" xfId="0" applyNumberFormat="1" applyFont="1" applyFill="1" applyBorder="1" applyAlignment="1" applyProtection="1"/>
    <xf numFmtId="3" fontId="4" fillId="4" borderId="23" xfId="0" applyNumberFormat="1" applyFont="1" applyFill="1" applyBorder="1" applyAlignment="1" applyProtection="1"/>
    <xf numFmtId="165" fontId="4" fillId="4" borderId="13" xfId="0" applyNumberFormat="1" applyFont="1" applyFill="1" applyBorder="1"/>
    <xf numFmtId="165" fontId="4" fillId="4" borderId="38" xfId="0" applyNumberFormat="1" applyFont="1" applyFill="1" applyBorder="1"/>
    <xf numFmtId="0" fontId="10" fillId="4" borderId="39" xfId="0" applyNumberFormat="1" applyFont="1" applyFill="1" applyBorder="1" applyAlignment="1" applyProtection="1">
      <alignment vertical="center"/>
    </xf>
    <xf numFmtId="0" fontId="0" fillId="4" borderId="40" xfId="0" applyFill="1" applyBorder="1"/>
    <xf numFmtId="3" fontId="10" fillId="4" borderId="41" xfId="0" applyNumberFormat="1" applyFont="1" applyFill="1" applyBorder="1" applyAlignment="1" applyProtection="1">
      <alignment vertical="center"/>
    </xf>
    <xf numFmtId="3" fontId="10" fillId="4" borderId="31" xfId="0" applyNumberFormat="1" applyFont="1" applyFill="1" applyBorder="1" applyAlignment="1" applyProtection="1">
      <alignment vertical="center"/>
    </xf>
    <xf numFmtId="3" fontId="10" fillId="4" borderId="42" xfId="0" applyNumberFormat="1" applyFont="1" applyFill="1" applyBorder="1" applyAlignment="1" applyProtection="1">
      <alignment vertical="center"/>
    </xf>
    <xf numFmtId="165" fontId="4" fillId="4" borderId="29" xfId="0" applyNumberFormat="1" applyFont="1" applyFill="1" applyBorder="1"/>
    <xf numFmtId="0" fontId="10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/>
    <xf numFmtId="3" fontId="10" fillId="0" borderId="3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/>
    <xf numFmtId="3" fontId="15" fillId="0" borderId="0" xfId="0" applyNumberFormat="1" applyFont="1" applyFill="1"/>
    <xf numFmtId="3" fontId="16" fillId="0" borderId="0" xfId="0" applyNumberFormat="1" applyFont="1" applyFill="1"/>
    <xf numFmtId="3" fontId="17" fillId="0" borderId="0" xfId="0" applyNumberFormat="1" applyFont="1" applyFill="1"/>
    <xf numFmtId="3" fontId="15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3" fillId="0" borderId="0" xfId="0" applyFont="1" applyFill="1"/>
    <xf numFmtId="3" fontId="18" fillId="0" borderId="0" xfId="0" applyNumberFormat="1" applyFont="1" applyFill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_čerpání příjmů 5-2005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>
      <selection activeCell="I28" sqref="I28"/>
    </sheetView>
  </sheetViews>
  <sheetFormatPr defaultRowHeight="12.75"/>
  <cols>
    <col min="1" max="1" width="6.7109375" customWidth="1"/>
    <col min="2" max="2" width="2.5703125" customWidth="1"/>
    <col min="3" max="3" width="40.42578125" customWidth="1"/>
    <col min="4" max="8" width="12.7109375" customWidth="1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2" spans="1:8" ht="18" customHeight="1" thickBot="1">
      <c r="A2" s="3" t="s">
        <v>1</v>
      </c>
      <c r="B2" s="4"/>
      <c r="C2" s="4"/>
      <c r="D2" s="4"/>
      <c r="E2" s="5" t="s">
        <v>2</v>
      </c>
      <c r="F2" s="6"/>
      <c r="G2" s="6"/>
      <c r="H2" s="4"/>
    </row>
    <row r="3" spans="1:8">
      <c r="A3" s="7"/>
      <c r="B3" s="8"/>
      <c r="C3" s="9"/>
      <c r="D3" s="10" t="s">
        <v>3</v>
      </c>
      <c r="E3" s="11" t="s">
        <v>4</v>
      </c>
      <c r="F3" s="11" t="s">
        <v>5</v>
      </c>
      <c r="G3" s="11" t="s">
        <v>6</v>
      </c>
      <c r="H3" s="12" t="s">
        <v>7</v>
      </c>
    </row>
    <row r="4" spans="1:8" ht="15.75">
      <c r="A4" s="13"/>
      <c r="B4" s="14"/>
      <c r="C4" s="15" t="s">
        <v>8</v>
      </c>
      <c r="D4" s="16" t="s">
        <v>9</v>
      </c>
      <c r="E4" s="17" t="s">
        <v>9</v>
      </c>
      <c r="F4" s="17" t="s">
        <v>10</v>
      </c>
      <c r="G4" s="18" t="s">
        <v>11</v>
      </c>
      <c r="H4" s="19" t="s">
        <v>11</v>
      </c>
    </row>
    <row r="5" spans="1:8" ht="13.5" thickBot="1">
      <c r="A5" s="20"/>
      <c r="B5" s="21"/>
      <c r="C5" s="22"/>
      <c r="D5" s="23" t="s">
        <v>12</v>
      </c>
      <c r="E5" s="24" t="s">
        <v>12</v>
      </c>
      <c r="F5" s="24" t="s">
        <v>13</v>
      </c>
      <c r="G5" s="25">
        <v>100</v>
      </c>
      <c r="H5" s="26">
        <v>100</v>
      </c>
    </row>
    <row r="6" spans="1:8" ht="8.25" customHeight="1" thickBot="1">
      <c r="C6" s="27"/>
      <c r="D6" s="28"/>
      <c r="E6" s="28"/>
      <c r="F6" s="28"/>
      <c r="G6" s="28"/>
      <c r="H6" s="28"/>
    </row>
    <row r="7" spans="1:8">
      <c r="A7" s="29" t="s">
        <v>14</v>
      </c>
      <c r="B7" s="8"/>
      <c r="C7" s="8"/>
      <c r="D7" s="30">
        <v>1</v>
      </c>
      <c r="E7" s="30">
        <v>2</v>
      </c>
      <c r="F7" s="31">
        <v>3</v>
      </c>
      <c r="G7" s="31">
        <v>4</v>
      </c>
      <c r="H7" s="32">
        <v>5</v>
      </c>
    </row>
    <row r="8" spans="1:8" ht="12.75" customHeight="1">
      <c r="A8" s="33"/>
      <c r="B8" s="34"/>
      <c r="C8" s="34" t="s">
        <v>15</v>
      </c>
      <c r="D8" s="35">
        <v>3820</v>
      </c>
      <c r="E8" s="36">
        <v>2966</v>
      </c>
      <c r="F8" s="37">
        <v>2312</v>
      </c>
      <c r="G8" s="38">
        <f>F8/D8</f>
        <v>0.60523560209424088</v>
      </c>
      <c r="H8" s="39">
        <f t="shared" ref="H8:H34" si="0">F8/E8</f>
        <v>0.77950101146325013</v>
      </c>
    </row>
    <row r="9" spans="1:8">
      <c r="A9" s="40"/>
      <c r="B9" s="27"/>
      <c r="C9" s="27" t="s">
        <v>16</v>
      </c>
      <c r="D9" s="41">
        <v>7775</v>
      </c>
      <c r="E9" s="42">
        <v>9351</v>
      </c>
      <c r="F9" s="43">
        <v>9244</v>
      </c>
      <c r="G9" s="38">
        <f t="shared" ref="G9:G37" si="1">F9/D9</f>
        <v>1.1889389067524117</v>
      </c>
      <c r="H9" s="39">
        <f t="shared" si="0"/>
        <v>0.9885573735429366</v>
      </c>
    </row>
    <row r="10" spans="1:8">
      <c r="A10" s="40"/>
      <c r="B10" s="27"/>
      <c r="C10" s="44" t="s">
        <v>17</v>
      </c>
      <c r="D10" s="41">
        <v>32092</v>
      </c>
      <c r="E10" s="42">
        <v>44885</v>
      </c>
      <c r="F10" s="43">
        <v>44820</v>
      </c>
      <c r="G10" s="38">
        <f t="shared" si="1"/>
        <v>1.3966097469774399</v>
      </c>
      <c r="H10" s="39">
        <f t="shared" si="0"/>
        <v>0.99855185473989083</v>
      </c>
    </row>
    <row r="11" spans="1:8">
      <c r="A11" s="40"/>
      <c r="B11" s="27"/>
      <c r="C11" s="44" t="s">
        <v>18</v>
      </c>
      <c r="D11" s="41">
        <v>1600</v>
      </c>
      <c r="E11" s="42">
        <v>3364</v>
      </c>
      <c r="F11" s="43">
        <v>3349</v>
      </c>
      <c r="G11" s="38">
        <f t="shared" si="1"/>
        <v>2.0931250000000001</v>
      </c>
      <c r="H11" s="39">
        <f t="shared" si="0"/>
        <v>0.99554102259215216</v>
      </c>
    </row>
    <row r="12" spans="1:8">
      <c r="A12" s="45" t="s">
        <v>19</v>
      </c>
      <c r="B12" s="46" t="s">
        <v>20</v>
      </c>
      <c r="C12" s="47"/>
      <c r="D12" s="48">
        <f>SUM(D8:D11)</f>
        <v>45287</v>
      </c>
      <c r="E12" s="49">
        <f>SUM(E8:E11)</f>
        <v>60566</v>
      </c>
      <c r="F12" s="50">
        <f>SUM(F8:F11)</f>
        <v>59725</v>
      </c>
      <c r="G12" s="51">
        <f t="shared" si="1"/>
        <v>1.3188111378541303</v>
      </c>
      <c r="H12" s="52">
        <f t="shared" si="0"/>
        <v>0.98611432156655554</v>
      </c>
    </row>
    <row r="13" spans="1:8">
      <c r="A13" s="40"/>
      <c r="B13" s="27"/>
      <c r="C13" s="53" t="s">
        <v>21</v>
      </c>
      <c r="D13" s="54">
        <v>3092</v>
      </c>
      <c r="E13" s="55">
        <v>3242</v>
      </c>
      <c r="F13" s="56">
        <v>2430</v>
      </c>
      <c r="G13" s="38">
        <f t="shared" si="1"/>
        <v>0.78589909443725747</v>
      </c>
      <c r="H13" s="39">
        <f t="shared" si="0"/>
        <v>0.74953732264034545</v>
      </c>
    </row>
    <row r="14" spans="1:8">
      <c r="A14" s="45" t="s">
        <v>22</v>
      </c>
      <c r="B14" s="46" t="s">
        <v>23</v>
      </c>
      <c r="C14" s="47"/>
      <c r="D14" s="48">
        <f>SUM(D13:D13)</f>
        <v>3092</v>
      </c>
      <c r="E14" s="49">
        <f>SUM(E13:E13)</f>
        <v>3242</v>
      </c>
      <c r="F14" s="50">
        <f>SUM(F13:F13)</f>
        <v>2430</v>
      </c>
      <c r="G14" s="51">
        <f t="shared" si="1"/>
        <v>0.78589909443725747</v>
      </c>
      <c r="H14" s="52">
        <f t="shared" si="0"/>
        <v>0.74953732264034545</v>
      </c>
    </row>
    <row r="15" spans="1:8">
      <c r="A15" s="57"/>
      <c r="B15" s="58"/>
      <c r="C15" s="59" t="s">
        <v>24</v>
      </c>
      <c r="D15" s="60">
        <v>580</v>
      </c>
      <c r="E15" s="61">
        <v>580</v>
      </c>
      <c r="F15" s="62">
        <v>536</v>
      </c>
      <c r="G15" s="38">
        <f t="shared" si="1"/>
        <v>0.92413793103448272</v>
      </c>
      <c r="H15" s="39">
        <f t="shared" si="0"/>
        <v>0.92413793103448272</v>
      </c>
    </row>
    <row r="16" spans="1:8">
      <c r="A16" s="63"/>
      <c r="B16" s="64"/>
      <c r="C16" s="65" t="s">
        <v>25</v>
      </c>
      <c r="D16" s="60">
        <v>89355</v>
      </c>
      <c r="E16" s="61">
        <v>91006</v>
      </c>
      <c r="F16" s="66">
        <v>81488</v>
      </c>
      <c r="G16" s="38">
        <f t="shared" si="1"/>
        <v>0.91195792065357284</v>
      </c>
      <c r="H16" s="39">
        <f t="shared" si="0"/>
        <v>0.89541348922049091</v>
      </c>
    </row>
    <row r="17" spans="1:11">
      <c r="A17" s="63"/>
      <c r="B17" s="64"/>
      <c r="C17" s="65" t="s">
        <v>26</v>
      </c>
      <c r="D17" s="60">
        <v>1970</v>
      </c>
      <c r="E17" s="61">
        <v>2054</v>
      </c>
      <c r="F17" s="66">
        <v>1335</v>
      </c>
      <c r="G17" s="38">
        <f t="shared" si="1"/>
        <v>0.67766497461928932</v>
      </c>
      <c r="H17" s="39">
        <f t="shared" si="0"/>
        <v>0.64995131450827648</v>
      </c>
    </row>
    <row r="18" spans="1:11">
      <c r="A18" s="63"/>
      <c r="B18" s="64"/>
      <c r="C18" s="65" t="s">
        <v>27</v>
      </c>
      <c r="D18" s="60">
        <v>978</v>
      </c>
      <c r="E18" s="61">
        <v>957</v>
      </c>
      <c r="F18" s="66">
        <v>466</v>
      </c>
      <c r="G18" s="38">
        <f t="shared" si="1"/>
        <v>0.47648261758691207</v>
      </c>
      <c r="H18" s="39">
        <f t="shared" si="0"/>
        <v>0.48693834900731453</v>
      </c>
      <c r="K18" s="27"/>
    </row>
    <row r="19" spans="1:11">
      <c r="A19" s="63"/>
      <c r="B19" s="64"/>
      <c r="C19" s="65" t="s">
        <v>28</v>
      </c>
      <c r="D19" s="60">
        <v>17493</v>
      </c>
      <c r="E19" s="61">
        <v>18016</v>
      </c>
      <c r="F19" s="66">
        <v>16582</v>
      </c>
      <c r="G19" s="38">
        <f t="shared" si="1"/>
        <v>0.94792202595323849</v>
      </c>
      <c r="H19" s="39">
        <f t="shared" si="0"/>
        <v>0.9204040852575488</v>
      </c>
    </row>
    <row r="20" spans="1:11">
      <c r="A20" s="45" t="s">
        <v>29</v>
      </c>
      <c r="B20" s="46" t="s">
        <v>30</v>
      </c>
      <c r="C20" s="47"/>
      <c r="D20" s="48">
        <f>SUM(D15:D19)</f>
        <v>110376</v>
      </c>
      <c r="E20" s="49">
        <f>SUM(E15:E19)</f>
        <v>112613</v>
      </c>
      <c r="F20" s="50">
        <f>SUM(F15:F19)</f>
        <v>100407</v>
      </c>
      <c r="G20" s="51">
        <f t="shared" si="1"/>
        <v>0.90968145248967169</v>
      </c>
      <c r="H20" s="52">
        <f>F20/E20</f>
        <v>0.89161109285784057</v>
      </c>
    </row>
    <row r="21" spans="1:11">
      <c r="A21" s="67"/>
      <c r="B21" s="44"/>
      <c r="C21" s="44" t="s">
        <v>31</v>
      </c>
      <c r="D21" s="68">
        <v>5181</v>
      </c>
      <c r="E21" s="69">
        <v>4986</v>
      </c>
      <c r="F21" s="70">
        <v>3927</v>
      </c>
      <c r="G21" s="38">
        <f t="shared" si="1"/>
        <v>0.7579617834394905</v>
      </c>
      <c r="H21" s="39">
        <f t="shared" si="0"/>
        <v>0.78760529482551145</v>
      </c>
    </row>
    <row r="22" spans="1:11">
      <c r="A22" s="67"/>
      <c r="B22" s="44"/>
      <c r="C22" s="44" t="s">
        <v>32</v>
      </c>
      <c r="D22" s="68">
        <v>60390</v>
      </c>
      <c r="E22" s="69">
        <v>66027</v>
      </c>
      <c r="F22" s="70">
        <v>64520</v>
      </c>
      <c r="G22" s="38">
        <f t="shared" si="1"/>
        <v>1.0683888060937241</v>
      </c>
      <c r="H22" s="39">
        <f t="shared" si="0"/>
        <v>0.97717600375603919</v>
      </c>
    </row>
    <row r="23" spans="1:11">
      <c r="A23" s="63"/>
      <c r="B23" s="64"/>
      <c r="C23" s="65" t="s">
        <v>33</v>
      </c>
      <c r="D23" s="68">
        <v>636</v>
      </c>
      <c r="E23" s="69">
        <v>686</v>
      </c>
      <c r="F23" s="66">
        <v>443</v>
      </c>
      <c r="G23" s="38">
        <f t="shared" si="1"/>
        <v>0.69654088050314467</v>
      </c>
      <c r="H23" s="39">
        <f t="shared" si="0"/>
        <v>0.64577259475218662</v>
      </c>
    </row>
    <row r="24" spans="1:11">
      <c r="A24" s="63"/>
      <c r="B24" s="64"/>
      <c r="C24" s="65" t="s">
        <v>34</v>
      </c>
      <c r="D24" s="68">
        <v>15400</v>
      </c>
      <c r="E24" s="69">
        <v>27777</v>
      </c>
      <c r="F24" s="66">
        <v>26924</v>
      </c>
      <c r="G24" s="38">
        <f t="shared" si="1"/>
        <v>1.7483116883116883</v>
      </c>
      <c r="H24" s="39">
        <f t="shared" si="0"/>
        <v>0.9692911401519243</v>
      </c>
    </row>
    <row r="25" spans="1:11">
      <c r="A25" s="71" t="s">
        <v>35</v>
      </c>
      <c r="B25" s="72" t="s">
        <v>36</v>
      </c>
      <c r="C25" s="73"/>
      <c r="D25" s="48">
        <f>SUM(D21:D24)</f>
        <v>81607</v>
      </c>
      <c r="E25" s="49">
        <f>SUM(E21:E24)</f>
        <v>99476</v>
      </c>
      <c r="F25" s="50">
        <f>SUM(F21:F24)</f>
        <v>95814</v>
      </c>
      <c r="G25" s="51">
        <f t="shared" si="1"/>
        <v>1.1740904579264033</v>
      </c>
      <c r="H25" s="52">
        <f>F25/E25</f>
        <v>0.96318710040612809</v>
      </c>
    </row>
    <row r="26" spans="1:11">
      <c r="A26" s="74"/>
      <c r="B26" s="75"/>
      <c r="C26" s="76" t="s">
        <v>37</v>
      </c>
      <c r="D26" s="77">
        <v>2651</v>
      </c>
      <c r="E26" s="78">
        <v>2651</v>
      </c>
      <c r="F26" s="79">
        <v>2290</v>
      </c>
      <c r="G26" s="38">
        <f t="shared" si="1"/>
        <v>0.86382497170878914</v>
      </c>
      <c r="H26" s="39">
        <f t="shared" si="0"/>
        <v>0.86382497170878914</v>
      </c>
    </row>
    <row r="27" spans="1:11">
      <c r="A27" s="67"/>
      <c r="B27" s="80"/>
      <c r="C27" s="81" t="s">
        <v>38</v>
      </c>
      <c r="D27" s="82">
        <v>9750</v>
      </c>
      <c r="E27" s="83">
        <v>8200</v>
      </c>
      <c r="F27" s="84">
        <v>7950</v>
      </c>
      <c r="G27" s="38">
        <f t="shared" si="1"/>
        <v>0.81538461538461537</v>
      </c>
      <c r="H27" s="39">
        <f t="shared" si="0"/>
        <v>0.96951219512195119</v>
      </c>
    </row>
    <row r="28" spans="1:11">
      <c r="A28" s="85"/>
      <c r="B28" s="86"/>
      <c r="C28" s="87" t="s">
        <v>39</v>
      </c>
      <c r="D28" s="82">
        <v>53142</v>
      </c>
      <c r="E28" s="83">
        <v>60422</v>
      </c>
      <c r="F28" s="84">
        <v>58446</v>
      </c>
      <c r="G28" s="38">
        <f t="shared" si="1"/>
        <v>1.0998080614203456</v>
      </c>
      <c r="H28" s="39">
        <f t="shared" si="0"/>
        <v>0.96729668001721225</v>
      </c>
    </row>
    <row r="29" spans="1:11">
      <c r="A29" s="85"/>
      <c r="B29" s="86"/>
      <c r="C29" s="87" t="s">
        <v>40</v>
      </c>
      <c r="D29" s="82">
        <v>224</v>
      </c>
      <c r="E29" s="83">
        <v>597</v>
      </c>
      <c r="F29" s="84">
        <v>436</v>
      </c>
      <c r="G29" s="38">
        <f t="shared" si="1"/>
        <v>1.9464285714285714</v>
      </c>
      <c r="H29" s="39">
        <f t="shared" si="0"/>
        <v>0.73031825795644889</v>
      </c>
    </row>
    <row r="30" spans="1:11">
      <c r="A30" s="71" t="s">
        <v>41</v>
      </c>
      <c r="B30" s="72" t="s">
        <v>42</v>
      </c>
      <c r="C30" s="73"/>
      <c r="D30" s="88">
        <f>SUM(D26:D29)</f>
        <v>65767</v>
      </c>
      <c r="E30" s="89">
        <f>SUM(E26:E29)</f>
        <v>71870</v>
      </c>
      <c r="F30" s="90">
        <f>SUM(F26:F29)</f>
        <v>69122</v>
      </c>
      <c r="G30" s="51">
        <f t="shared" si="1"/>
        <v>1.0510134261863853</v>
      </c>
      <c r="H30" s="52">
        <f>F30/E30</f>
        <v>0.96176429664672325</v>
      </c>
    </row>
    <row r="31" spans="1:11">
      <c r="A31" s="33"/>
      <c r="B31" s="34"/>
      <c r="C31" s="91" t="s">
        <v>43</v>
      </c>
      <c r="D31" s="92">
        <v>12</v>
      </c>
      <c r="E31" s="93">
        <v>492</v>
      </c>
      <c r="F31" s="94">
        <v>3</v>
      </c>
      <c r="G31" s="38">
        <f t="shared" si="1"/>
        <v>0.25</v>
      </c>
      <c r="H31" s="39">
        <f t="shared" si="0"/>
        <v>6.0975609756097563E-3</v>
      </c>
    </row>
    <row r="32" spans="1:11">
      <c r="A32" s="95" t="s">
        <v>44</v>
      </c>
      <c r="B32" s="96" t="s">
        <v>45</v>
      </c>
      <c r="C32" s="96"/>
      <c r="D32" s="48">
        <f>SUM(D31:D31)</f>
        <v>12</v>
      </c>
      <c r="E32" s="49">
        <f>SUM(E31:E31)</f>
        <v>492</v>
      </c>
      <c r="F32" s="50">
        <f>SUM(F31:F31)</f>
        <v>3</v>
      </c>
      <c r="G32" s="51">
        <f t="shared" si="1"/>
        <v>0.25</v>
      </c>
      <c r="H32" s="52">
        <f>F32/E32</f>
        <v>6.0975609756097563E-3</v>
      </c>
    </row>
    <row r="33" spans="1:8">
      <c r="A33" s="63"/>
      <c r="B33" s="27"/>
      <c r="C33" s="44" t="s">
        <v>46</v>
      </c>
      <c r="D33" s="68">
        <v>2313</v>
      </c>
      <c r="E33" s="69">
        <v>3139</v>
      </c>
      <c r="F33" s="70">
        <v>2729</v>
      </c>
      <c r="G33" s="38">
        <f t="shared" si="1"/>
        <v>1.1798530047557285</v>
      </c>
      <c r="H33" s="39">
        <f t="shared" si="0"/>
        <v>0.86938515450780507</v>
      </c>
    </row>
    <row r="34" spans="1:8">
      <c r="A34" s="97"/>
      <c r="B34" s="98"/>
      <c r="C34" s="99" t="s">
        <v>47</v>
      </c>
      <c r="D34" s="100">
        <v>0</v>
      </c>
      <c r="E34" s="101">
        <v>410</v>
      </c>
      <c r="F34" s="102">
        <v>410</v>
      </c>
      <c r="G34" s="103">
        <v>0</v>
      </c>
      <c r="H34" s="104">
        <f t="shared" si="0"/>
        <v>1</v>
      </c>
    </row>
    <row r="35" spans="1:8">
      <c r="A35" s="45" t="s">
        <v>48</v>
      </c>
      <c r="B35" s="46" t="s">
        <v>49</v>
      </c>
      <c r="C35" s="47"/>
      <c r="D35" s="48">
        <f>D33</f>
        <v>2313</v>
      </c>
      <c r="E35" s="49">
        <f>E33</f>
        <v>3139</v>
      </c>
      <c r="F35" s="50">
        <f>F33</f>
        <v>2729</v>
      </c>
      <c r="G35" s="51">
        <f t="shared" si="1"/>
        <v>1.1798530047557285</v>
      </c>
      <c r="H35" s="52">
        <f>F35/E35</f>
        <v>0.86938515450780507</v>
      </c>
    </row>
    <row r="36" spans="1:8" ht="13.5" thickBot="1">
      <c r="A36" s="71" t="s">
        <v>50</v>
      </c>
      <c r="B36" s="72" t="s">
        <v>51</v>
      </c>
      <c r="C36" s="73"/>
      <c r="D36" s="88">
        <v>3175</v>
      </c>
      <c r="E36" s="89">
        <v>21187</v>
      </c>
      <c r="F36" s="90">
        <v>0</v>
      </c>
      <c r="G36" s="105">
        <f t="shared" si="1"/>
        <v>0</v>
      </c>
      <c r="H36" s="106">
        <f>F36/E36</f>
        <v>0</v>
      </c>
    </row>
    <row r="37" spans="1:8" ht="13.5" thickBot="1">
      <c r="A37" s="107" t="s">
        <v>52</v>
      </c>
      <c r="B37" s="108"/>
      <c r="C37" s="109"/>
      <c r="D37" s="110">
        <f>D12+D14+D20+D25+D30+D32+D35+D36</f>
        <v>311629</v>
      </c>
      <c r="E37" s="111">
        <f>E12+E14+E20+E25+E30+E32+E35+E36</f>
        <v>372585</v>
      </c>
      <c r="F37" s="112">
        <f>F12+F14+F20+F25+F30+F32+F35+F36</f>
        <v>330230</v>
      </c>
      <c r="G37" s="113">
        <f t="shared" si="1"/>
        <v>1.0596895667604749</v>
      </c>
      <c r="H37" s="114">
        <f>F37/E37</f>
        <v>0.88632124213266772</v>
      </c>
    </row>
    <row r="38" spans="1:8">
      <c r="A38" s="115" t="s">
        <v>53</v>
      </c>
      <c r="B38" s="116"/>
      <c r="C38" s="117"/>
      <c r="D38" s="118"/>
      <c r="E38" s="119"/>
      <c r="F38" s="120"/>
      <c r="G38" s="119"/>
      <c r="H38" s="121"/>
    </row>
    <row r="39" spans="1:8">
      <c r="A39" s="122" t="s">
        <v>19</v>
      </c>
      <c r="B39" s="27" t="s">
        <v>54</v>
      </c>
      <c r="C39" s="87"/>
      <c r="D39" s="82">
        <v>1450</v>
      </c>
      <c r="E39" s="83">
        <v>3077</v>
      </c>
      <c r="F39" s="84">
        <v>3019</v>
      </c>
      <c r="G39" s="38">
        <f>F39/D39</f>
        <v>2.0820689655172413</v>
      </c>
      <c r="H39" s="39">
        <f t="shared" ref="H39:H49" si="2">F39/E39</f>
        <v>0.98115047123821908</v>
      </c>
    </row>
    <row r="40" spans="1:8">
      <c r="A40" s="122"/>
      <c r="B40" s="123"/>
      <c r="C40" s="124" t="s">
        <v>55</v>
      </c>
      <c r="D40" s="125">
        <v>0</v>
      </c>
      <c r="E40" s="126">
        <v>0</v>
      </c>
      <c r="F40" s="127">
        <v>0</v>
      </c>
      <c r="G40" s="128">
        <v>0</v>
      </c>
      <c r="H40" s="129">
        <v>0</v>
      </c>
    </row>
    <row r="41" spans="1:8">
      <c r="A41" s="122" t="s">
        <v>22</v>
      </c>
      <c r="B41" s="27" t="s">
        <v>56</v>
      </c>
      <c r="C41" s="87"/>
      <c r="D41" s="82">
        <v>0</v>
      </c>
      <c r="E41" s="83">
        <v>0</v>
      </c>
      <c r="F41" s="84">
        <v>0</v>
      </c>
      <c r="G41" s="38">
        <v>0</v>
      </c>
      <c r="H41" s="39">
        <v>0</v>
      </c>
    </row>
    <row r="42" spans="1:8">
      <c r="A42" s="122" t="s">
        <v>29</v>
      </c>
      <c r="B42" s="130" t="s">
        <v>57</v>
      </c>
      <c r="C42" s="87"/>
      <c r="D42" s="82">
        <v>0</v>
      </c>
      <c r="E42" s="83">
        <v>0</v>
      </c>
      <c r="F42" s="84">
        <v>0</v>
      </c>
      <c r="G42" s="38">
        <v>0</v>
      </c>
      <c r="H42" s="39">
        <v>0</v>
      </c>
    </row>
    <row r="43" spans="1:8">
      <c r="A43" s="122" t="s">
        <v>35</v>
      </c>
      <c r="B43" s="59" t="s">
        <v>58</v>
      </c>
      <c r="C43" s="87"/>
      <c r="D43" s="82">
        <v>65708</v>
      </c>
      <c r="E43" s="83">
        <v>37146</v>
      </c>
      <c r="F43" s="84">
        <v>34951</v>
      </c>
      <c r="G43" s="38">
        <f t="shared" ref="G43:G48" si="3">F43/D43</f>
        <v>0.531913922201254</v>
      </c>
      <c r="H43" s="39">
        <f t="shared" si="2"/>
        <v>0.9409088461745545</v>
      </c>
    </row>
    <row r="44" spans="1:8">
      <c r="A44" s="122"/>
      <c r="B44" s="59"/>
      <c r="C44" s="124" t="s">
        <v>55</v>
      </c>
      <c r="D44" s="125">
        <v>5000</v>
      </c>
      <c r="E44" s="126">
        <v>8141</v>
      </c>
      <c r="F44" s="127">
        <v>8141</v>
      </c>
      <c r="G44" s="103">
        <f t="shared" si="3"/>
        <v>1.6282000000000001</v>
      </c>
      <c r="H44" s="104">
        <f t="shared" si="2"/>
        <v>1</v>
      </c>
    </row>
    <row r="45" spans="1:8">
      <c r="A45" s="131" t="s">
        <v>41</v>
      </c>
      <c r="B45" s="132" t="s">
        <v>59</v>
      </c>
      <c r="C45" s="133"/>
      <c r="D45" s="82">
        <v>8400</v>
      </c>
      <c r="E45" s="83">
        <v>12743</v>
      </c>
      <c r="F45" s="84">
        <v>11304</v>
      </c>
      <c r="G45" s="38">
        <f t="shared" si="3"/>
        <v>1.3457142857142856</v>
      </c>
      <c r="H45" s="39">
        <f t="shared" si="2"/>
        <v>0.88707525700384526</v>
      </c>
    </row>
    <row r="46" spans="1:8">
      <c r="A46" s="131"/>
      <c r="B46" s="132"/>
      <c r="C46" s="124" t="s">
        <v>55</v>
      </c>
      <c r="D46" s="125">
        <v>0</v>
      </c>
      <c r="E46" s="126">
        <v>1157</v>
      </c>
      <c r="F46" s="127">
        <v>0</v>
      </c>
      <c r="G46" s="128">
        <v>0</v>
      </c>
      <c r="H46" s="104">
        <v>0</v>
      </c>
    </row>
    <row r="47" spans="1:8">
      <c r="A47" s="131"/>
      <c r="B47" s="132" t="s">
        <v>60</v>
      </c>
      <c r="C47" s="132"/>
      <c r="D47" s="82">
        <v>9243</v>
      </c>
      <c r="E47" s="83">
        <v>0</v>
      </c>
      <c r="F47" s="84">
        <v>0</v>
      </c>
      <c r="G47" s="38">
        <f t="shared" si="3"/>
        <v>0</v>
      </c>
      <c r="H47" s="39">
        <v>0</v>
      </c>
    </row>
    <row r="48" spans="1:8">
      <c r="A48" s="45"/>
      <c r="B48" s="46" t="s">
        <v>61</v>
      </c>
      <c r="C48" s="47"/>
      <c r="D48" s="48">
        <f>D39+D43+D45+D47</f>
        <v>84801</v>
      </c>
      <c r="E48" s="49">
        <f>E39+E43+E45+E47</f>
        <v>52966</v>
      </c>
      <c r="F48" s="50">
        <f>F39+F41+F42+F43+F45+F47</f>
        <v>49274</v>
      </c>
      <c r="G48" s="51">
        <f t="shared" si="3"/>
        <v>0.58105446869730315</v>
      </c>
      <c r="H48" s="52">
        <f>F48/E48</f>
        <v>0.93029490616621979</v>
      </c>
    </row>
    <row r="49" spans="1:8">
      <c r="A49" s="134" t="s">
        <v>62</v>
      </c>
      <c r="B49" s="135"/>
      <c r="C49" s="135"/>
      <c r="D49" s="82">
        <v>0</v>
      </c>
      <c r="E49" s="83">
        <v>2212</v>
      </c>
      <c r="F49" s="84">
        <v>2203</v>
      </c>
      <c r="G49" s="38">
        <v>0</v>
      </c>
      <c r="H49" s="39">
        <f t="shared" si="2"/>
        <v>0.99593128390596741</v>
      </c>
    </row>
    <row r="50" spans="1:8" ht="13.5" thickBot="1">
      <c r="A50" s="136" t="s">
        <v>63</v>
      </c>
      <c r="B50" s="137"/>
      <c r="C50" s="137"/>
      <c r="D50" s="138">
        <f>D48+D49</f>
        <v>84801</v>
      </c>
      <c r="E50" s="139">
        <f>E48+E49</f>
        <v>55178</v>
      </c>
      <c r="F50" s="140">
        <f>F48+F49</f>
        <v>51477</v>
      </c>
      <c r="G50" s="141">
        <f>F50/D50</f>
        <v>0.6070329359323593</v>
      </c>
      <c r="H50" s="142">
        <f>F50/E50</f>
        <v>0.93292616622566971</v>
      </c>
    </row>
    <row r="51" spans="1:8" ht="13.5" thickBot="1">
      <c r="A51" s="143" t="s">
        <v>64</v>
      </c>
      <c r="B51" s="144"/>
      <c r="C51" s="144"/>
      <c r="D51" s="145">
        <f>D37+D50</f>
        <v>396430</v>
      </c>
      <c r="E51" s="146">
        <f>E37+E50</f>
        <v>427763</v>
      </c>
      <c r="F51" s="147">
        <f>F37+F50</f>
        <v>381707</v>
      </c>
      <c r="G51" s="113">
        <f>F51/D51</f>
        <v>0.96286103473500995</v>
      </c>
      <c r="H51" s="148">
        <f>F51/E51</f>
        <v>0.89233290396785137</v>
      </c>
    </row>
    <row r="52" spans="1:8">
      <c r="A52" s="149"/>
      <c r="B52" s="150"/>
      <c r="C52" s="150"/>
      <c r="D52" s="151"/>
      <c r="E52" s="151"/>
      <c r="F52" s="151"/>
      <c r="G52" s="151"/>
      <c r="H52" s="151"/>
    </row>
    <row r="53" spans="1:8">
      <c r="A53" s="152"/>
      <c r="B53" s="44"/>
      <c r="C53" s="59" t="s">
        <v>65</v>
      </c>
      <c r="D53" s="153">
        <v>358980</v>
      </c>
      <c r="E53" s="154"/>
      <c r="F53" s="154"/>
      <c r="G53" s="154"/>
      <c r="H53" s="154"/>
    </row>
    <row r="54" spans="1:8">
      <c r="A54" s="152"/>
      <c r="B54" s="44"/>
      <c r="C54" s="59" t="s">
        <v>66</v>
      </c>
      <c r="D54" s="153">
        <v>348214</v>
      </c>
      <c r="E54" s="154"/>
      <c r="F54" s="154"/>
      <c r="G54" s="154"/>
      <c r="H54" s="154"/>
    </row>
    <row r="55" spans="1:8">
      <c r="A55" s="152"/>
      <c r="B55" s="44"/>
      <c r="C55" s="59" t="s">
        <v>67</v>
      </c>
      <c r="D55" s="154">
        <f>D53-D54</f>
        <v>10766</v>
      </c>
      <c r="E55" s="154"/>
      <c r="F55" s="154"/>
      <c r="G55" s="154"/>
      <c r="H55" s="154"/>
    </row>
    <row r="56" spans="1:8">
      <c r="A56" s="152"/>
      <c r="B56" s="44"/>
      <c r="C56" s="44"/>
      <c r="D56" s="154"/>
      <c r="E56" s="154"/>
      <c r="F56" s="154"/>
      <c r="G56" s="154"/>
      <c r="H56" s="154"/>
    </row>
    <row r="57" spans="1:8">
      <c r="A57" s="152"/>
      <c r="B57" s="44"/>
      <c r="C57" s="44"/>
      <c r="D57" s="154"/>
      <c r="E57" s="154"/>
      <c r="F57" s="154"/>
      <c r="G57" s="154"/>
      <c r="H57" s="154"/>
    </row>
    <row r="58" spans="1:8" ht="14.1" customHeight="1">
      <c r="A58" s="155"/>
      <c r="B58" s="155"/>
      <c r="C58" s="155"/>
      <c r="D58" s="156"/>
      <c r="E58" s="157"/>
      <c r="F58" s="158"/>
    </row>
    <row r="59" spans="1:8" ht="14.1" customHeight="1">
      <c r="A59" s="155"/>
      <c r="B59" s="155"/>
      <c r="C59" s="155"/>
      <c r="D59" s="159"/>
      <c r="E59" s="159"/>
      <c r="F59" s="44"/>
      <c r="G59" s="160"/>
      <c r="H59" s="160"/>
    </row>
    <row r="60" spans="1:8" ht="14.1" customHeight="1">
      <c r="A60" s="161"/>
      <c r="B60" s="161"/>
      <c r="C60" s="162"/>
      <c r="D60" s="163"/>
      <c r="E60" s="163"/>
      <c r="F60" s="161"/>
    </row>
    <row r="61" spans="1:8" ht="14.1" customHeight="1">
      <c r="A61" s="161"/>
      <c r="B61" s="161"/>
      <c r="C61" s="161"/>
      <c r="D61" s="161"/>
      <c r="E61" s="161"/>
      <c r="F61" s="161"/>
    </row>
    <row r="62" spans="1:8" ht="14.1" customHeight="1">
      <c r="A62" s="161"/>
      <c r="B62" s="161"/>
      <c r="C62" s="155"/>
      <c r="D62" s="156"/>
      <c r="E62" s="161"/>
      <c r="F62" s="161"/>
    </row>
    <row r="63" spans="1:8" ht="14.1" customHeight="1">
      <c r="A63" s="161"/>
      <c r="B63" s="161"/>
      <c r="C63" s="155"/>
      <c r="D63" s="159"/>
      <c r="E63" s="161"/>
      <c r="F63" s="161"/>
    </row>
    <row r="64" spans="1:8" ht="14.1" customHeight="1">
      <c r="A64" s="161"/>
      <c r="B64" s="161"/>
      <c r="C64" s="162"/>
      <c r="D64" s="163"/>
      <c r="E64" s="161"/>
      <c r="F64" s="161"/>
    </row>
    <row r="65" spans="1:6" ht="14.1" customHeight="1">
      <c r="A65" s="161"/>
      <c r="B65" s="161"/>
      <c r="C65" s="161"/>
      <c r="D65" s="161"/>
      <c r="E65" s="161"/>
      <c r="F65" s="161"/>
    </row>
    <row r="66" spans="1:6" ht="14.1" customHeight="1">
      <c r="A66" s="161"/>
      <c r="B66" s="161"/>
      <c r="C66" s="155"/>
      <c r="D66" s="156"/>
      <c r="E66" s="161"/>
      <c r="F66" s="161"/>
    </row>
    <row r="67" spans="1:6" ht="14.1" customHeight="1">
      <c r="A67" s="161"/>
      <c r="B67" s="161"/>
      <c r="C67" s="155"/>
      <c r="D67" s="159"/>
      <c r="E67" s="161"/>
      <c r="F67" s="161"/>
    </row>
    <row r="68" spans="1:6" ht="14.1" customHeight="1">
      <c r="A68" s="161"/>
      <c r="B68" s="161"/>
      <c r="C68" s="162"/>
      <c r="D68" s="163"/>
      <c r="E68" s="161"/>
      <c r="F68" s="161"/>
    </row>
    <row r="69" spans="1:6" ht="14.1" customHeight="1">
      <c r="A69" s="161"/>
      <c r="B69" s="161"/>
      <c r="C69" s="161"/>
      <c r="D69" s="161"/>
      <c r="E69" s="161"/>
      <c r="F69" s="161"/>
    </row>
    <row r="70" spans="1:6" ht="14.1" customHeight="1">
      <c r="A70" s="161"/>
      <c r="B70" s="161"/>
      <c r="C70" s="155"/>
      <c r="D70" s="156"/>
      <c r="E70" s="161"/>
      <c r="F70" s="161"/>
    </row>
    <row r="71" spans="1:6" ht="14.1" customHeight="1">
      <c r="A71" s="161"/>
      <c r="B71" s="161"/>
      <c r="C71" s="155"/>
      <c r="D71" s="159"/>
      <c r="E71" s="161"/>
      <c r="F71" s="161"/>
    </row>
    <row r="72" spans="1:6" ht="14.1" customHeight="1">
      <c r="A72" s="161"/>
      <c r="B72" s="161"/>
      <c r="C72" s="162"/>
      <c r="D72" s="163"/>
      <c r="E72" s="161"/>
      <c r="F72" s="161"/>
    </row>
    <row r="73" spans="1:6" ht="14.1" customHeight="1">
      <c r="A73" s="161"/>
      <c r="B73" s="161"/>
      <c r="C73" s="161"/>
      <c r="D73" s="161"/>
      <c r="E73" s="161"/>
      <c r="F73" s="161"/>
    </row>
    <row r="74" spans="1:6" ht="14.1" customHeight="1">
      <c r="A74" s="161"/>
      <c r="B74" s="161"/>
      <c r="C74" s="155"/>
      <c r="D74" s="156"/>
      <c r="E74" s="161"/>
      <c r="F74" s="161"/>
    </row>
    <row r="75" spans="1:6" ht="14.1" customHeight="1">
      <c r="A75" s="161"/>
      <c r="B75" s="161"/>
      <c r="C75" s="155"/>
      <c r="D75" s="159"/>
      <c r="E75" s="161"/>
      <c r="F75" s="161"/>
    </row>
    <row r="76" spans="1:6" ht="14.1" customHeight="1">
      <c r="A76" s="161"/>
      <c r="B76" s="161"/>
      <c r="C76" s="162"/>
      <c r="D76" s="163"/>
      <c r="E76" s="161"/>
      <c r="F76" s="161"/>
    </row>
    <row r="77" spans="1:6" ht="14.1" customHeight="1">
      <c r="A77" s="161"/>
      <c r="B77" s="161"/>
      <c r="C77" s="161"/>
      <c r="D77" s="161"/>
      <c r="E77" s="161"/>
      <c r="F77" s="161"/>
    </row>
    <row r="78" spans="1:6" ht="14.1" customHeight="1">
      <c r="A78" s="161"/>
      <c r="B78" s="161"/>
      <c r="C78" s="155"/>
      <c r="D78" s="156"/>
      <c r="E78" s="161"/>
      <c r="F78" s="161"/>
    </row>
    <row r="79" spans="1:6" ht="14.1" customHeight="1">
      <c r="A79" s="161"/>
      <c r="B79" s="161"/>
      <c r="C79" s="155"/>
      <c r="D79" s="159"/>
      <c r="E79" s="161"/>
      <c r="F79" s="161"/>
    </row>
    <row r="80" spans="1:6" ht="14.1" customHeight="1">
      <c r="A80" s="161"/>
      <c r="B80" s="161"/>
      <c r="C80" s="162"/>
      <c r="D80" s="163"/>
      <c r="E80" s="161"/>
      <c r="F80" s="161"/>
    </row>
    <row r="81" spans="1:6" ht="14.1" customHeight="1">
      <c r="A81" s="161"/>
      <c r="B81" s="161"/>
      <c r="C81" s="161"/>
      <c r="D81" s="161"/>
      <c r="E81" s="161"/>
      <c r="F81" s="161"/>
    </row>
    <row r="82" spans="1:6" ht="14.1" customHeight="1">
      <c r="A82" s="161"/>
      <c r="B82" s="161"/>
      <c r="C82" s="161"/>
      <c r="D82" s="161"/>
      <c r="E82" s="161"/>
      <c r="F82" s="161"/>
    </row>
    <row r="83" spans="1:6" ht="14.1" customHeight="1">
      <c r="A83" s="161"/>
      <c r="B83" s="161"/>
      <c r="C83" s="161"/>
      <c r="D83" s="161"/>
      <c r="E83" s="161"/>
      <c r="F83" s="161"/>
    </row>
    <row r="84" spans="1:6">
      <c r="A84" s="161"/>
      <c r="B84" s="161"/>
      <c r="C84" s="161"/>
      <c r="D84" s="161"/>
      <c r="E84" s="161"/>
      <c r="F84" s="161"/>
    </row>
    <row r="85" spans="1:6">
      <c r="A85" s="161"/>
      <c r="B85" s="161"/>
      <c r="C85" s="161"/>
      <c r="D85" s="161"/>
      <c r="E85" s="161"/>
      <c r="F85" s="161"/>
    </row>
  </sheetData>
  <mergeCells count="2">
    <mergeCell ref="A2:D2"/>
    <mergeCell ref="E2:H2"/>
  </mergeCells>
  <pageMargins left="0.56000000000000005" right="0.24" top="0.63" bottom="0.47" header="0.38" footer="0.2800000000000000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tab. č. 2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2013-06-07T06:53:53Z</dcterms:created>
  <dcterms:modified xsi:type="dcterms:W3CDTF">2013-06-07T06:54:34Z</dcterms:modified>
</cp:coreProperties>
</file>