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Výdaje tab.č. 2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<sst xmlns="http://schemas.openxmlformats.org/spreadsheetml/2006/main" count="83" uniqueCount="73">
  <si>
    <t xml:space="preserve">Souhrnný výkaz plnění rozpočtu výdajů MOb MOaP (v tis. Kč) </t>
  </si>
  <si>
    <t xml:space="preserve">Plnění rozpočtu výdajů k 31. 12. 2011 </t>
  </si>
  <si>
    <t>tabulka č. 2</t>
  </si>
  <si>
    <t>Schválený</t>
  </si>
  <si>
    <t>Upravený</t>
  </si>
  <si>
    <t>Plnění</t>
  </si>
  <si>
    <t>Plnění SR</t>
  </si>
  <si>
    <t>Plnění UR</t>
  </si>
  <si>
    <t>VÝDAJE</t>
  </si>
  <si>
    <t>rozpočet</t>
  </si>
  <si>
    <t>rozpočtu</t>
  </si>
  <si>
    <t>v %</t>
  </si>
  <si>
    <t>roku 2011</t>
  </si>
  <si>
    <t>k 31. 12. 11</t>
  </si>
  <si>
    <t>běžné výdaje</t>
  </si>
  <si>
    <t>Úsek školství a volnočasových aktivit</t>
  </si>
  <si>
    <t>Neinvestiční příspěvky CKV MO</t>
  </si>
  <si>
    <t>Neinvestiční půjčené prostředky zřízeným PO-CKV MO</t>
  </si>
  <si>
    <t xml:space="preserve">Neinvest. příspěvky základním a mateřským školám </t>
  </si>
  <si>
    <t>Dary a neinvestiční transfery</t>
  </si>
  <si>
    <t>OŠV</t>
  </si>
  <si>
    <t>Odbor školství a volnočasových aktivit</t>
  </si>
  <si>
    <t>Úsek sociálních dávek</t>
  </si>
  <si>
    <t>Úsek péče o občany</t>
  </si>
  <si>
    <t>OSV</t>
  </si>
  <si>
    <t xml:space="preserve">Odbor sociálních věcí </t>
  </si>
  <si>
    <t>Úsek APOS</t>
  </si>
  <si>
    <t>Úsek osobních výdajů</t>
  </si>
  <si>
    <t>Úsek výpočetní techniky</t>
  </si>
  <si>
    <t>Úsek zastupitelstva</t>
  </si>
  <si>
    <t>Úsek hospodářské správy</t>
  </si>
  <si>
    <t>Úsek vnějších vztahů</t>
  </si>
  <si>
    <t>OVV</t>
  </si>
  <si>
    <t xml:space="preserve">Odbor vnitřních věcí </t>
  </si>
  <si>
    <t>Úsek místního hospodářství</t>
  </si>
  <si>
    <t>Neinvestiční příspěvky Technickým službám MOaP</t>
  </si>
  <si>
    <t>Úsek IZS, PO,BOZP</t>
  </si>
  <si>
    <t>Úsek investic a oprav</t>
  </si>
  <si>
    <t>OIMH</t>
  </si>
  <si>
    <t xml:space="preserve">Odbor investic a místního hospodářství </t>
  </si>
  <si>
    <t>Úsek správy domovního a bytového fondu</t>
  </si>
  <si>
    <t>Úsek privatizace domovního a bytového fondu</t>
  </si>
  <si>
    <t>Úsek majetku a strategického rozvoje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</si>
  <si>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</si>
  <si>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</si>
  <si>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</si>
  <si>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</si>
  <si>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</si>
  <si>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</si>
  <si>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</si>
  <si>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</si>
  <si>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</si>
  <si>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</si>
  <si>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</si>
  <si>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</si>
  <si>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</si>
  <si>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školství a volnočasových aktivit</t>
  </si>
  <si>
    <t>v tom transfery</t>
  </si>
  <si>
    <t>odboru sociálních věcí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</si>
  <si>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</si>
  <si>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</si>
  <si>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</si>
  <si>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</si>
  <si>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</si>
  <si>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</si>
  <si>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Investiční půjčené prostředky zřízeným příspěvkovým organizacím</t>
  </si>
  <si>
    <t>K A P I T Á L O V É  V Ý D A J E   C E L K E M</t>
  </si>
  <si>
    <t>V Ý D A J E    C E L K E M</t>
  </si>
  <si>
    <t>Hlavní činnost</t>
  </si>
  <si>
    <t>v tis. Kč</t>
  </si>
  <si>
    <t>Výnosy celkem</t>
  </si>
  <si>
    <t>Náklady celkem</t>
  </si>
  <si>
    <t>VH (+zisk)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</si>
</sst>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2" fillId="3" borderId="0" xfId="0" applyNumberFormat="1" applyFont="1" applyFill="1" applyBorder="1" applyAlignment="1" applyProtection="1">
      <alignment/>
      <protection/>
    </xf>
    <xf numFmtId="10" fontId="22" fillId="3" borderId="0" xfId="0" applyNumberFormat="1" applyFont="1" applyFill="1" applyBorder="1" applyAlignment="1" applyProtection="1">
      <alignment/>
      <protection/>
    </xf>
    <xf numFmtId="10" fontId="23" fillId="3" borderId="0" xfId="36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" fontId="25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26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NumberFormat="1" applyFont="1" applyFill="1" applyBorder="1" applyAlignment="1" applyProtection="1">
      <alignment/>
      <protection/>
    </xf>
    <xf numFmtId="3" fontId="27" fillId="3" borderId="13" xfId="0" applyNumberFormat="1" applyFont="1" applyFill="1" applyBorder="1" applyAlignment="1" applyProtection="1">
      <alignment horizontal="center"/>
      <protection/>
    </xf>
    <xf numFmtId="3" fontId="27" fillId="3" borderId="14" xfId="0" applyNumberFormat="1" applyFont="1" applyFill="1" applyBorder="1" applyAlignment="1" applyProtection="1">
      <alignment horizontal="center"/>
      <protection/>
    </xf>
    <xf numFmtId="9" fontId="27" fillId="3" borderId="15" xfId="50" applyFont="1" applyFill="1" applyBorder="1" applyAlignment="1" applyProtection="1">
      <alignment horizontal="center"/>
      <protection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/>
    </xf>
    <xf numFmtId="0" fontId="25" fillId="3" borderId="0" xfId="0" applyFont="1" applyFill="1" applyBorder="1" applyAlignment="1">
      <alignment/>
    </xf>
    <xf numFmtId="3" fontId="27" fillId="3" borderId="17" xfId="0" applyNumberFormat="1" applyFont="1" applyFill="1" applyBorder="1" applyAlignment="1" applyProtection="1">
      <alignment horizontal="center"/>
      <protection/>
    </xf>
    <xf numFmtId="3" fontId="27" fillId="3" borderId="18" xfId="0" applyNumberFormat="1" applyFont="1" applyFill="1" applyBorder="1" applyAlignment="1" applyProtection="1">
      <alignment horizontal="center"/>
      <protection/>
    </xf>
    <xf numFmtId="9" fontId="27" fillId="3" borderId="19" xfId="50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NumberFormat="1" applyFont="1" applyFill="1" applyBorder="1" applyAlignment="1" applyProtection="1">
      <alignment horizontal="center"/>
      <protection/>
    </xf>
    <xf numFmtId="3" fontId="27" fillId="3" borderId="21" xfId="0" applyNumberFormat="1" applyFont="1" applyFill="1" applyBorder="1" applyAlignment="1" applyProtection="1">
      <alignment horizontal="center"/>
      <protection/>
    </xf>
    <xf numFmtId="3" fontId="27" fillId="3" borderId="22" xfId="0" applyNumberFormat="1" applyFont="1" applyFill="1" applyBorder="1" applyAlignment="1" applyProtection="1">
      <alignment horizontal="center"/>
      <protection/>
    </xf>
    <xf numFmtId="164" fontId="27" fillId="3" borderId="22" xfId="0" applyNumberFormat="1" applyFont="1" applyFill="1" applyBorder="1" applyAlignment="1" applyProtection="1">
      <alignment horizontal="center"/>
      <protection/>
    </xf>
    <xf numFmtId="164" fontId="27" fillId="3" borderId="23" xfId="5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3" borderId="11" xfId="0" applyFont="1" applyFill="1" applyBorder="1" applyAlignment="1">
      <alignment/>
    </xf>
    <xf numFmtId="0" fontId="27" fillId="3" borderId="14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65" fontId="0" fillId="0" borderId="27" xfId="50" applyNumberFormat="1" applyFont="1" applyBorder="1" applyAlignment="1">
      <alignment/>
    </xf>
    <xf numFmtId="165" fontId="0" fillId="0" borderId="28" xfId="5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18" xfId="50" applyNumberFormat="1" applyFont="1" applyBorder="1" applyAlignment="1">
      <alignment/>
    </xf>
    <xf numFmtId="165" fontId="0" fillId="0" borderId="29" xfId="5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27" fillId="17" borderId="30" xfId="48" applyFont="1" applyFill="1" applyBorder="1">
      <alignment/>
      <protection/>
    </xf>
    <xf numFmtId="0" fontId="27" fillId="17" borderId="31" xfId="48" applyFont="1" applyFill="1" applyBorder="1">
      <alignment/>
      <protection/>
    </xf>
    <xf numFmtId="0" fontId="27" fillId="17" borderId="31" xfId="0" applyFont="1" applyFill="1" applyBorder="1" applyAlignment="1">
      <alignment/>
    </xf>
    <xf numFmtId="3" fontId="27" fillId="17" borderId="32" xfId="48" applyNumberFormat="1" applyFont="1" applyFill="1" applyBorder="1">
      <alignment/>
      <protection/>
    </xf>
    <xf numFmtId="3" fontId="27" fillId="17" borderId="31" xfId="48" applyNumberFormat="1" applyFont="1" applyFill="1" applyBorder="1">
      <alignment/>
      <protection/>
    </xf>
    <xf numFmtId="165" fontId="27" fillId="17" borderId="32" xfId="50" applyNumberFormat="1" applyFont="1" applyFill="1" applyBorder="1" applyAlignment="1">
      <alignment/>
    </xf>
    <xf numFmtId="165" fontId="27" fillId="17" borderId="33" xfId="5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48" applyFont="1" applyFill="1" applyBorder="1">
      <alignment/>
      <protection/>
    </xf>
    <xf numFmtId="0" fontId="0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18" xfId="48" applyNumberFormat="1" applyFont="1" applyFill="1" applyBorder="1">
      <alignment/>
      <protection/>
    </xf>
    <xf numFmtId="3" fontId="0" fillId="0" borderId="0" xfId="48" applyNumberFormat="1" applyFont="1" applyFill="1" applyBorder="1">
      <alignment/>
      <protection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12" fillId="0" borderId="0" xfId="48" applyFont="1" applyFill="1" applyBorder="1">
      <alignment/>
      <protection/>
    </xf>
    <xf numFmtId="3" fontId="12" fillId="0" borderId="18" xfId="48" applyNumberFormat="1" applyFill="1" applyBorder="1">
      <alignment/>
      <protection/>
    </xf>
    <xf numFmtId="3" fontId="12" fillId="0" borderId="0" xfId="48" applyNumberFormat="1" applyFill="1" applyBorder="1">
      <alignment/>
      <protection/>
    </xf>
    <xf numFmtId="0" fontId="0" fillId="0" borderId="16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7" fillId="17" borderId="16" xfId="48" applyFont="1" applyFill="1" applyBorder="1">
      <alignment/>
      <protection/>
    </xf>
    <xf numFmtId="0" fontId="27" fillId="17" borderId="0" xfId="48" applyFont="1" applyFill="1" applyBorder="1">
      <alignment/>
      <protection/>
    </xf>
    <xf numFmtId="0" fontId="27" fillId="17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27" fillId="0" borderId="26" xfId="0" applyFont="1" applyBorder="1" applyAlignment="1">
      <alignment/>
    </xf>
    <xf numFmtId="0" fontId="0" fillId="0" borderId="26" xfId="0" applyNumberForma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7" fillId="17" borderId="18" xfId="48" applyNumberFormat="1" applyFont="1" applyFill="1" applyBorder="1">
      <alignment/>
      <protection/>
    </xf>
    <xf numFmtId="3" fontId="27" fillId="17" borderId="0" xfId="48" applyNumberFormat="1" applyFont="1" applyFill="1" applyBorder="1">
      <alignment/>
      <protection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7" fillId="17" borderId="30" xfId="0" applyNumberFormat="1" applyFont="1" applyFill="1" applyBorder="1" applyAlignment="1" applyProtection="1">
      <alignment vertical="center"/>
      <protection/>
    </xf>
    <xf numFmtId="0" fontId="27" fillId="17" borderId="31" xfId="0" applyNumberFormat="1" applyFont="1" applyFill="1" applyBorder="1" applyAlignment="1" applyProtection="1">
      <alignment vertical="center"/>
      <protection/>
    </xf>
    <xf numFmtId="3" fontId="27" fillId="17" borderId="34" xfId="48" applyNumberFormat="1" applyFont="1" applyFill="1" applyBorder="1">
      <alignment/>
      <protection/>
    </xf>
    <xf numFmtId="0" fontId="29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18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165" fontId="30" fillId="0" borderId="18" xfId="50" applyNumberFormat="1" applyFont="1" applyBorder="1" applyAlignment="1">
      <alignment horizontal="right"/>
    </xf>
    <xf numFmtId="165" fontId="31" fillId="0" borderId="29" xfId="50" applyNumberFormat="1" applyFont="1" applyBorder="1" applyAlignment="1">
      <alignment horizontal="right"/>
    </xf>
    <xf numFmtId="165" fontId="27" fillId="17" borderId="35" xfId="50" applyNumberFormat="1" applyFont="1" applyFill="1" applyBorder="1" applyAlignment="1">
      <alignment/>
    </xf>
    <xf numFmtId="165" fontId="27" fillId="17" borderId="36" xfId="50" applyNumberFormat="1" applyFont="1" applyFill="1" applyBorder="1" applyAlignment="1">
      <alignment horizontal="right"/>
    </xf>
    <xf numFmtId="0" fontId="27" fillId="7" borderId="11" xfId="0" applyNumberFormat="1" applyFont="1" applyFill="1" applyBorder="1" applyAlignment="1" applyProtection="1">
      <alignment vertical="center"/>
      <protection/>
    </xf>
    <xf numFmtId="0" fontId="27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3" fontId="27" fillId="7" borderId="14" xfId="0" applyNumberFormat="1" applyFont="1" applyFill="1" applyBorder="1" applyAlignment="1" applyProtection="1">
      <alignment vertical="center"/>
      <protection/>
    </xf>
    <xf numFmtId="165" fontId="27" fillId="7" borderId="37" xfId="50" applyNumberFormat="1" applyFont="1" applyFill="1" applyBorder="1" applyAlignment="1">
      <alignment/>
    </xf>
    <xf numFmtId="165" fontId="27" fillId="7" borderId="38" xfId="50" applyNumberFormat="1" applyFont="1" applyFill="1" applyBorder="1" applyAlignment="1">
      <alignment horizontal="right"/>
    </xf>
    <xf numFmtId="0" fontId="28" fillId="3" borderId="39" xfId="0" applyFont="1" applyFill="1" applyBorder="1" applyAlignment="1">
      <alignment/>
    </xf>
    <xf numFmtId="0" fontId="0" fillId="3" borderId="40" xfId="0" applyFill="1" applyBorder="1" applyAlignment="1">
      <alignment/>
    </xf>
    <xf numFmtId="0" fontId="27" fillId="3" borderId="40" xfId="0" applyNumberFormat="1" applyFont="1" applyFill="1" applyBorder="1" applyAlignment="1" applyProtection="1">
      <alignment vertical="center"/>
      <protection/>
    </xf>
    <xf numFmtId="3" fontId="27" fillId="3" borderId="24" xfId="0" applyNumberFormat="1" applyFont="1" applyFill="1" applyBorder="1" applyAlignment="1" applyProtection="1">
      <alignment vertical="center"/>
      <protection/>
    </xf>
    <xf numFmtId="3" fontId="0" fillId="3" borderId="24" xfId="50" applyNumberFormat="1" applyFill="1" applyBorder="1" applyAlignment="1">
      <alignment horizontal="right"/>
    </xf>
    <xf numFmtId="3" fontId="0" fillId="3" borderId="41" xfId="50" applyNumberFormat="1" applyFill="1" applyBorder="1" applyAlignment="1">
      <alignment horizontal="right"/>
    </xf>
    <xf numFmtId="0" fontId="2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3" fontId="31" fillId="0" borderId="18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5" fontId="31" fillId="0" borderId="18" xfId="50" applyNumberFormat="1" applyFont="1" applyBorder="1" applyAlignment="1">
      <alignment/>
    </xf>
    <xf numFmtId="0" fontId="0" fillId="0" borderId="0" xfId="0" applyFont="1" applyBorder="1" applyAlignment="1">
      <alignment/>
    </xf>
    <xf numFmtId="0" fontId="27" fillId="0" borderId="1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18" xfId="50" applyNumberFormat="1" applyBorder="1" applyAlignment="1">
      <alignment horizontal="right"/>
    </xf>
    <xf numFmtId="0" fontId="27" fillId="7" borderId="16" xfId="0" applyFont="1" applyFill="1" applyBorder="1" applyAlignment="1">
      <alignment/>
    </xf>
    <xf numFmtId="0" fontId="27" fillId="7" borderId="0" xfId="0" applyFont="1" applyFill="1" applyAlignment="1">
      <alignment/>
    </xf>
    <xf numFmtId="3" fontId="27" fillId="7" borderId="18" xfId="0" applyNumberFormat="1" applyFont="1" applyFill="1" applyBorder="1" applyAlignment="1" applyProtection="1">
      <alignment/>
      <protection/>
    </xf>
    <xf numFmtId="165" fontId="27" fillId="7" borderId="22" xfId="50" applyNumberFormat="1" applyFont="1" applyFill="1" applyBorder="1" applyAlignment="1">
      <alignment/>
    </xf>
    <xf numFmtId="165" fontId="27" fillId="7" borderId="43" xfId="50" applyNumberFormat="1" applyFont="1" applyFill="1" applyBorder="1" applyAlignment="1">
      <alignment horizontal="right"/>
    </xf>
    <xf numFmtId="0" fontId="27" fillId="7" borderId="44" xfId="0" applyNumberFormat="1" applyFont="1" applyFill="1" applyBorder="1" applyAlignment="1" applyProtection="1">
      <alignment vertical="center"/>
      <protection/>
    </xf>
    <xf numFmtId="0" fontId="0" fillId="7" borderId="45" xfId="0" applyFill="1" applyBorder="1" applyAlignment="1">
      <alignment/>
    </xf>
    <xf numFmtId="3" fontId="27" fillId="7" borderId="37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5" fillId="0" borderId="0" xfId="0" applyNumberFormat="1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čerpání příjmů 5-20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9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.8515625" style="0" customWidth="1"/>
    <col min="2" max="2" width="6.7109375" style="0" customWidth="1"/>
    <col min="3" max="3" width="2.57421875" style="0" customWidth="1"/>
    <col min="4" max="4" width="46.00390625" style="0" customWidth="1"/>
    <col min="5" max="9" width="11.7109375" style="0" customWidth="1"/>
  </cols>
  <sheetData>
    <row r="1" spans="2:9" ht="18">
      <c r="B1" s="1" t="s">
        <v>0</v>
      </c>
      <c r="C1" s="1"/>
      <c r="D1" s="1"/>
      <c r="E1" s="1"/>
      <c r="F1" s="1"/>
      <c r="G1" s="1"/>
      <c r="H1" s="2"/>
      <c r="I1" s="3"/>
    </row>
    <row r="2" spans="1:9" ht="18.75" thickBot="1">
      <c r="A2" s="4"/>
      <c r="B2" s="5" t="s">
        <v>1</v>
      </c>
      <c r="C2" s="6"/>
      <c r="D2" s="6"/>
      <c r="E2" s="6"/>
      <c r="F2" s="7"/>
      <c r="G2" s="8"/>
      <c r="H2" s="9"/>
      <c r="I2" s="9" t="s">
        <v>2</v>
      </c>
    </row>
    <row r="3" spans="2:9" ht="12.75">
      <c r="B3" s="10"/>
      <c r="C3" s="11"/>
      <c r="D3" s="12"/>
      <c r="E3" s="13" t="s">
        <v>3</v>
      </c>
      <c r="F3" s="14" t="s">
        <v>4</v>
      </c>
      <c r="G3" s="14" t="s">
        <v>5</v>
      </c>
      <c r="H3" s="14" t="s">
        <v>6</v>
      </c>
      <c r="I3" s="15" t="s">
        <v>7</v>
      </c>
    </row>
    <row r="4" spans="2:9" ht="15.75">
      <c r="B4" s="16"/>
      <c r="C4" s="17"/>
      <c r="D4" s="18" t="s">
        <v>8</v>
      </c>
      <c r="E4" s="19" t="s">
        <v>9</v>
      </c>
      <c r="F4" s="20" t="s">
        <v>9</v>
      </c>
      <c r="G4" s="20" t="s">
        <v>10</v>
      </c>
      <c r="H4" s="20" t="s">
        <v>11</v>
      </c>
      <c r="I4" s="21" t="s">
        <v>11</v>
      </c>
    </row>
    <row r="5" spans="2:9" ht="13.5" thickBot="1">
      <c r="B5" s="22"/>
      <c r="C5" s="23"/>
      <c r="D5" s="24"/>
      <c r="E5" s="25" t="s">
        <v>12</v>
      </c>
      <c r="F5" s="26" t="s">
        <v>12</v>
      </c>
      <c r="G5" s="26" t="s">
        <v>13</v>
      </c>
      <c r="H5" s="27">
        <v>100</v>
      </c>
      <c r="I5" s="28">
        <v>100</v>
      </c>
    </row>
    <row r="6" spans="4:8" ht="8.25" customHeight="1" thickBot="1">
      <c r="D6" s="29"/>
      <c r="E6" s="30"/>
      <c r="F6" s="30"/>
      <c r="G6" s="30"/>
      <c r="H6" s="30"/>
    </row>
    <row r="7" spans="2:9" ht="12.75">
      <c r="B7" s="31" t="s">
        <v>14</v>
      </c>
      <c r="C7" s="11"/>
      <c r="D7" s="11"/>
      <c r="E7" s="32">
        <v>1</v>
      </c>
      <c r="F7" s="32">
        <v>2</v>
      </c>
      <c r="G7" s="33">
        <v>3</v>
      </c>
      <c r="H7" s="33">
        <v>4</v>
      </c>
      <c r="I7" s="34">
        <v>5</v>
      </c>
    </row>
    <row r="8" spans="2:9" ht="12.75" customHeight="1">
      <c r="B8" s="35"/>
      <c r="C8" s="36"/>
      <c r="D8" s="36" t="s">
        <v>15</v>
      </c>
      <c r="E8" s="37">
        <v>6956</v>
      </c>
      <c r="F8" s="37">
        <v>5391</v>
      </c>
      <c r="G8" s="38">
        <v>4537</v>
      </c>
      <c r="H8" s="39">
        <f aca="true" t="shared" si="0" ref="H8:H13">G8/E8</f>
        <v>0.652242668200115</v>
      </c>
      <c r="I8" s="40">
        <f aca="true" t="shared" si="1" ref="I8:I35">G8/F8</f>
        <v>0.841587831571137</v>
      </c>
    </row>
    <row r="9" spans="2:9" ht="12.75">
      <c r="B9" s="41"/>
      <c r="C9" s="29"/>
      <c r="D9" s="29" t="s">
        <v>16</v>
      </c>
      <c r="E9" s="42">
        <v>7675</v>
      </c>
      <c r="F9" s="42">
        <v>10532</v>
      </c>
      <c r="G9" s="43">
        <v>10196</v>
      </c>
      <c r="H9" s="44">
        <f t="shared" si="0"/>
        <v>1.3284690553745928</v>
      </c>
      <c r="I9" s="45">
        <f t="shared" si="1"/>
        <v>0.9680972274971515</v>
      </c>
    </row>
    <row r="10" spans="2:9" ht="12.75">
      <c r="B10" s="41"/>
      <c r="C10" s="29"/>
      <c r="D10" s="29" t="s">
        <v>17</v>
      </c>
      <c r="E10" s="42">
        <v>733</v>
      </c>
      <c r="F10" s="42">
        <v>916</v>
      </c>
      <c r="G10" s="43">
        <v>916</v>
      </c>
      <c r="H10" s="44">
        <f t="shared" si="0"/>
        <v>1.2496589358799455</v>
      </c>
      <c r="I10" s="45">
        <f t="shared" si="1"/>
        <v>1</v>
      </c>
    </row>
    <row r="11" spans="2:9" ht="12.75">
      <c r="B11" s="41"/>
      <c r="C11" s="29"/>
      <c r="D11" s="46" t="s">
        <v>18</v>
      </c>
      <c r="E11" s="42">
        <v>32489</v>
      </c>
      <c r="F11" s="42">
        <v>53072</v>
      </c>
      <c r="G11" s="43">
        <v>53051</v>
      </c>
      <c r="H11" s="44">
        <f t="shared" si="0"/>
        <v>1.6328911323832682</v>
      </c>
      <c r="I11" s="45">
        <f t="shared" si="1"/>
        <v>0.9996043111245101</v>
      </c>
    </row>
    <row r="12" spans="2:9" ht="12.75">
      <c r="B12" s="41"/>
      <c r="C12" s="29"/>
      <c r="D12" s="46" t="s">
        <v>19</v>
      </c>
      <c r="E12" s="42">
        <v>3000</v>
      </c>
      <c r="F12" s="42">
        <v>4805</v>
      </c>
      <c r="G12" s="43">
        <v>4491</v>
      </c>
      <c r="H12" s="44">
        <f t="shared" si="0"/>
        <v>1.497</v>
      </c>
      <c r="I12" s="45">
        <f t="shared" si="1"/>
        <v>0.9346514047866805</v>
      </c>
    </row>
    <row r="13" spans="2:9" ht="12.75">
      <c r="B13" s="47" t="s">
        <v>20</v>
      </c>
      <c r="C13" s="48" t="s">
        <v>21</v>
      </c>
      <c r="D13" s="49"/>
      <c r="E13" s="50">
        <f>SUM(E8:E12)</f>
        <v>50853</v>
      </c>
      <c r="F13" s="50">
        <f>SUM(F8:F12)</f>
        <v>74716</v>
      </c>
      <c r="G13" s="51">
        <f>SUM(G8:G12)</f>
        <v>73191</v>
      </c>
      <c r="H13" s="52">
        <f t="shared" si="0"/>
        <v>1.4392661199929209</v>
      </c>
      <c r="I13" s="53">
        <f t="shared" si="1"/>
        <v>0.9795893784463836</v>
      </c>
    </row>
    <row r="14" spans="2:9" ht="12.75">
      <c r="B14" s="41"/>
      <c r="C14" s="29"/>
      <c r="D14" s="29" t="s">
        <v>22</v>
      </c>
      <c r="E14" s="42">
        <v>0</v>
      </c>
      <c r="F14" s="42">
        <v>88200</v>
      </c>
      <c r="G14" s="43">
        <v>88976</v>
      </c>
      <c r="H14" s="44">
        <v>0</v>
      </c>
      <c r="I14" s="45">
        <f t="shared" si="1"/>
        <v>1.008798185941043</v>
      </c>
    </row>
    <row r="15" spans="2:9" ht="12.75">
      <c r="B15" s="41"/>
      <c r="C15" s="29"/>
      <c r="D15" s="54" t="s">
        <v>23</v>
      </c>
      <c r="E15" s="55">
        <v>3395</v>
      </c>
      <c r="F15" s="55">
        <v>3669</v>
      </c>
      <c r="G15" s="56">
        <v>2808</v>
      </c>
      <c r="H15" s="44">
        <f aca="true" t="shared" si="2" ref="H15:H35">G15/E15</f>
        <v>0.8270986745213549</v>
      </c>
      <c r="I15" s="45">
        <f t="shared" si="1"/>
        <v>0.7653311529026983</v>
      </c>
    </row>
    <row r="16" spans="2:9" ht="12.75">
      <c r="B16" s="47" t="s">
        <v>24</v>
      </c>
      <c r="C16" s="48" t="s">
        <v>25</v>
      </c>
      <c r="D16" s="49"/>
      <c r="E16" s="50">
        <f>SUM(E14:E15)</f>
        <v>3395</v>
      </c>
      <c r="F16" s="50">
        <f>SUM(F14:F15)</f>
        <v>91869</v>
      </c>
      <c r="G16" s="51">
        <f>SUM(G14:G15)</f>
        <v>91784</v>
      </c>
      <c r="H16" s="52">
        <f t="shared" si="2"/>
        <v>27.035051546391752</v>
      </c>
      <c r="I16" s="53">
        <f t="shared" si="1"/>
        <v>0.9990747695087571</v>
      </c>
    </row>
    <row r="17" spans="2:9" ht="12.75">
      <c r="B17" s="57"/>
      <c r="C17" s="58"/>
      <c r="D17" s="59" t="s">
        <v>26</v>
      </c>
      <c r="E17" s="60">
        <v>635</v>
      </c>
      <c r="F17" s="60">
        <v>635</v>
      </c>
      <c r="G17" s="61">
        <v>500</v>
      </c>
      <c r="H17" s="44">
        <f t="shared" si="2"/>
        <v>0.7874015748031497</v>
      </c>
      <c r="I17" s="45">
        <f t="shared" si="1"/>
        <v>0.7874015748031497</v>
      </c>
    </row>
    <row r="18" spans="2:9" ht="12.75">
      <c r="B18" s="62"/>
      <c r="C18" s="63"/>
      <c r="D18" s="64" t="s">
        <v>27</v>
      </c>
      <c r="E18" s="65">
        <v>99437</v>
      </c>
      <c r="F18" s="65">
        <v>100973</v>
      </c>
      <c r="G18" s="66">
        <v>88598</v>
      </c>
      <c r="H18" s="44">
        <f t="shared" si="2"/>
        <v>0.8909963092209138</v>
      </c>
      <c r="I18" s="45">
        <f t="shared" si="1"/>
        <v>0.8774424846246026</v>
      </c>
    </row>
    <row r="19" spans="2:9" ht="12.75">
      <c r="B19" s="62"/>
      <c r="C19" s="63"/>
      <c r="D19" s="64" t="s">
        <v>28</v>
      </c>
      <c r="E19" s="65">
        <v>4850</v>
      </c>
      <c r="F19" s="65">
        <v>4850</v>
      </c>
      <c r="G19" s="66">
        <v>3317</v>
      </c>
      <c r="H19" s="44">
        <f t="shared" si="2"/>
        <v>0.6839175257731959</v>
      </c>
      <c r="I19" s="45">
        <f t="shared" si="1"/>
        <v>0.6839175257731959</v>
      </c>
    </row>
    <row r="20" spans="2:9" ht="12.75">
      <c r="B20" s="62"/>
      <c r="C20" s="63"/>
      <c r="D20" s="64" t="s">
        <v>29</v>
      </c>
      <c r="E20" s="65">
        <v>594</v>
      </c>
      <c r="F20" s="65">
        <v>634</v>
      </c>
      <c r="G20" s="66">
        <v>327</v>
      </c>
      <c r="H20" s="44">
        <f t="shared" si="2"/>
        <v>0.5505050505050505</v>
      </c>
      <c r="I20" s="45">
        <f t="shared" si="1"/>
        <v>0.5157728706624606</v>
      </c>
    </row>
    <row r="21" spans="2:9" ht="12.75">
      <c r="B21" s="62"/>
      <c r="C21" s="63"/>
      <c r="D21" s="64" t="s">
        <v>30</v>
      </c>
      <c r="E21" s="65">
        <v>18999</v>
      </c>
      <c r="F21" s="65">
        <v>19311</v>
      </c>
      <c r="G21" s="66">
        <v>17351</v>
      </c>
      <c r="H21" s="44">
        <f t="shared" si="2"/>
        <v>0.9132585925575031</v>
      </c>
      <c r="I21" s="45">
        <f t="shared" si="1"/>
        <v>0.8985034436331625</v>
      </c>
    </row>
    <row r="22" spans="2:9" ht="12.75">
      <c r="B22" s="62"/>
      <c r="C22" s="63"/>
      <c r="D22" s="64" t="s">
        <v>31</v>
      </c>
      <c r="E22" s="65">
        <v>4381</v>
      </c>
      <c r="F22" s="65">
        <v>3486</v>
      </c>
      <c r="G22" s="66">
        <v>2934</v>
      </c>
      <c r="H22" s="44">
        <f t="shared" si="2"/>
        <v>0.6697101118466103</v>
      </c>
      <c r="I22" s="45">
        <f t="shared" si="1"/>
        <v>0.8416523235800344</v>
      </c>
    </row>
    <row r="23" spans="2:9" ht="12.75">
      <c r="B23" s="47" t="s">
        <v>32</v>
      </c>
      <c r="C23" s="48" t="s">
        <v>33</v>
      </c>
      <c r="D23" s="49"/>
      <c r="E23" s="50">
        <f>SUM(E17:E22)</f>
        <v>128896</v>
      </c>
      <c r="F23" s="50">
        <f>SUM(F17:F22)</f>
        <v>129889</v>
      </c>
      <c r="G23" s="51">
        <f>SUM(G17:G22)</f>
        <v>113027</v>
      </c>
      <c r="H23" s="52">
        <f t="shared" si="2"/>
        <v>0.8768852408142999</v>
      </c>
      <c r="I23" s="53">
        <f t="shared" si="1"/>
        <v>0.8701814626334794</v>
      </c>
    </row>
    <row r="24" spans="2:9" ht="12.75">
      <c r="B24" s="67"/>
      <c r="C24" s="46"/>
      <c r="D24" s="46" t="s">
        <v>34</v>
      </c>
      <c r="E24" s="68">
        <v>14681</v>
      </c>
      <c r="F24" s="68">
        <v>16006</v>
      </c>
      <c r="G24" s="69">
        <v>14872</v>
      </c>
      <c r="H24" s="44">
        <f t="shared" si="2"/>
        <v>1.0130100129418977</v>
      </c>
      <c r="I24" s="45">
        <f t="shared" si="1"/>
        <v>0.9291515681619392</v>
      </c>
    </row>
    <row r="25" spans="2:9" ht="12.75">
      <c r="B25" s="67"/>
      <c r="C25" s="46"/>
      <c r="D25" s="46" t="s">
        <v>35</v>
      </c>
      <c r="E25" s="68">
        <v>45000</v>
      </c>
      <c r="F25" s="68">
        <v>54987</v>
      </c>
      <c r="G25" s="69">
        <v>54987</v>
      </c>
      <c r="H25" s="44">
        <f t="shared" si="2"/>
        <v>1.2219333333333333</v>
      </c>
      <c r="I25" s="45">
        <f t="shared" si="1"/>
        <v>1</v>
      </c>
    </row>
    <row r="26" spans="2:9" ht="12.75">
      <c r="B26" s="62"/>
      <c r="C26" s="63"/>
      <c r="D26" s="64" t="s">
        <v>36</v>
      </c>
      <c r="E26" s="65">
        <v>636</v>
      </c>
      <c r="F26" s="65">
        <v>696</v>
      </c>
      <c r="G26" s="66">
        <v>447</v>
      </c>
      <c r="H26" s="44">
        <f t="shared" si="2"/>
        <v>0.7028301886792453</v>
      </c>
      <c r="I26" s="45">
        <f t="shared" si="1"/>
        <v>0.6422413793103449</v>
      </c>
    </row>
    <row r="27" spans="2:9" ht="12.75">
      <c r="B27" s="62"/>
      <c r="C27" s="63"/>
      <c r="D27" s="64" t="s">
        <v>37</v>
      </c>
      <c r="E27" s="65">
        <v>13800</v>
      </c>
      <c r="F27" s="65">
        <v>16681</v>
      </c>
      <c r="G27" s="66">
        <v>13708</v>
      </c>
      <c r="H27" s="44">
        <f t="shared" si="2"/>
        <v>0.9933333333333333</v>
      </c>
      <c r="I27" s="45">
        <f t="shared" si="1"/>
        <v>0.8217732749835142</v>
      </c>
    </row>
    <row r="28" spans="2:9" ht="12.75">
      <c r="B28" s="70" t="s">
        <v>38</v>
      </c>
      <c r="C28" s="71" t="s">
        <v>39</v>
      </c>
      <c r="D28" s="72"/>
      <c r="E28" s="50">
        <f>SUM(E24:E27)</f>
        <v>74117</v>
      </c>
      <c r="F28" s="50">
        <f>SUM(F24:F27)</f>
        <v>88370</v>
      </c>
      <c r="G28" s="50">
        <f>SUM(G24:G27)</f>
        <v>84014</v>
      </c>
      <c r="H28" s="52">
        <f t="shared" si="2"/>
        <v>1.1335321181375393</v>
      </c>
      <c r="I28" s="53">
        <f t="shared" si="1"/>
        <v>0.9507072535928482</v>
      </c>
    </row>
    <row r="29" spans="2:9" ht="12.75">
      <c r="B29" s="73"/>
      <c r="C29" s="74"/>
      <c r="D29" s="75" t="s">
        <v>40</v>
      </c>
      <c r="E29" s="76">
        <v>2381</v>
      </c>
      <c r="F29" s="76">
        <v>2381</v>
      </c>
      <c r="G29" s="77">
        <v>2179</v>
      </c>
      <c r="H29" s="44">
        <f t="shared" si="2"/>
        <v>0.9151616967660646</v>
      </c>
      <c r="I29" s="45">
        <f t="shared" si="1"/>
        <v>0.9151616967660646</v>
      </c>
    </row>
    <row r="30" spans="2:9" ht="12.75">
      <c r="B30" s="78"/>
      <c r="C30" s="79"/>
      <c r="D30" s="80" t="s">
        <v>41</v>
      </c>
      <c r="E30" s="81">
        <v>6700</v>
      </c>
      <c r="F30" s="81">
        <v>3560</v>
      </c>
      <c r="G30" s="82">
        <v>2894</v>
      </c>
      <c r="H30" s="44">
        <f t="shared" si="2"/>
        <v>0.4319402985074627</v>
      </c>
      <c r="I30" s="45">
        <f t="shared" si="1"/>
        <v>0.8129213483146067</v>
      </c>
    </row>
    <row r="31" spans="2:9" ht="12.75">
      <c r="B31" s="78"/>
      <c r="C31" s="79"/>
      <c r="D31" s="80" t="s">
        <v>42</v>
      </c>
      <c r="E31" s="81">
        <v>224</v>
      </c>
      <c r="F31" s="81">
        <v>734</v>
      </c>
      <c r="G31" s="82">
        <v>640</v>
      </c>
      <c r="H31" s="44">
        <f t="shared" si="2"/>
        <v>2.857142857142857</v>
      </c>
      <c r="I31" s="45">
        <f t="shared" si="1"/>
        <v>0.8719346049046321</v>
      </c>
    </row>
    <row r="32" spans="2:9" ht="12.75">
      <c r="B32" s="70" t="s">
        <v>43</v>
      </c>
      <c r="C32" s="71" t="s">
        <v>44</v>
      </c>
      <c r="D32" s="72"/>
      <c r="E32" s="83">
        <f>SUM(E29:E31)</f>
        <v>9305</v>
      </c>
      <c r="F32" s="50">
        <f>SUM(F29:F31)</f>
        <v>6675</v>
      </c>
      <c r="G32" s="84">
        <f>SUM(G29:G31)</f>
        <v>5713</v>
      </c>
      <c r="H32" s="52">
        <f t="shared" si="2"/>
        <v>0.6139709833422891</v>
      </c>
      <c r="I32" s="53">
        <f t="shared" si="1"/>
        <v>0.8558801498127341</v>
      </c>
    </row>
    <row r="33" spans="2:9" ht="12.75">
      <c r="B33" s="35"/>
      <c r="C33" s="36"/>
      <c r="D33" s="85" t="s">
        <v>45</v>
      </c>
      <c r="E33" s="86">
        <v>12</v>
      </c>
      <c r="F33" s="86">
        <v>12</v>
      </c>
      <c r="G33" s="87">
        <v>0</v>
      </c>
      <c r="H33" s="44">
        <f t="shared" si="2"/>
        <v>0</v>
      </c>
      <c r="I33" s="45">
        <f t="shared" si="1"/>
        <v>0</v>
      </c>
    </row>
    <row r="34" spans="2:9" ht="12.75">
      <c r="B34" s="88" t="s">
        <v>46</v>
      </c>
      <c r="C34" s="89" t="s">
        <v>47</v>
      </c>
      <c r="D34" s="89"/>
      <c r="E34" s="50">
        <f>SUM(E33:E33)</f>
        <v>12</v>
      </c>
      <c r="F34" s="50">
        <f>SUM(F33:F33)</f>
        <v>12</v>
      </c>
      <c r="G34" s="90">
        <f>SUM(G33:G33)</f>
        <v>0</v>
      </c>
      <c r="H34" s="52">
        <f t="shared" si="2"/>
        <v>0</v>
      </c>
      <c r="I34" s="53">
        <f t="shared" si="1"/>
        <v>0</v>
      </c>
    </row>
    <row r="35" spans="2:9" ht="12.75">
      <c r="B35" s="62"/>
      <c r="C35" s="29"/>
      <c r="D35" s="46" t="s">
        <v>48</v>
      </c>
      <c r="E35" s="68">
        <v>2763</v>
      </c>
      <c r="F35" s="68">
        <v>3008</v>
      </c>
      <c r="G35" s="69">
        <v>2642</v>
      </c>
      <c r="H35" s="44">
        <f t="shared" si="2"/>
        <v>0.9562070213536011</v>
      </c>
      <c r="I35" s="45">
        <f t="shared" si="1"/>
        <v>0.8783244680851063</v>
      </c>
    </row>
    <row r="36" spans="2:9" ht="12.75">
      <c r="B36" s="91"/>
      <c r="C36" s="92"/>
      <c r="D36" s="93" t="s">
        <v>49</v>
      </c>
      <c r="E36" s="94">
        <v>0</v>
      </c>
      <c r="F36" s="94">
        <v>0</v>
      </c>
      <c r="G36" s="95">
        <v>0</v>
      </c>
      <c r="H36" s="96">
        <v>0</v>
      </c>
      <c r="I36" s="97">
        <v>0</v>
      </c>
    </row>
    <row r="37" spans="2:9" ht="12.75">
      <c r="B37" s="47" t="s">
        <v>50</v>
      </c>
      <c r="C37" s="48" t="s">
        <v>51</v>
      </c>
      <c r="D37" s="49"/>
      <c r="E37" s="50">
        <f>E35</f>
        <v>2763</v>
      </c>
      <c r="F37" s="50">
        <f>F35</f>
        <v>3008</v>
      </c>
      <c r="G37" s="50">
        <f>G35</f>
        <v>2642</v>
      </c>
      <c r="H37" s="52">
        <f>G37/E37</f>
        <v>0.9562070213536011</v>
      </c>
      <c r="I37" s="53">
        <f>G37/F37</f>
        <v>0.8783244680851063</v>
      </c>
    </row>
    <row r="38" spans="2:9" ht="13.5" thickBot="1">
      <c r="B38" s="70" t="s">
        <v>52</v>
      </c>
      <c r="C38" s="71" t="s">
        <v>53</v>
      </c>
      <c r="D38" s="72"/>
      <c r="E38" s="83">
        <v>9268</v>
      </c>
      <c r="F38" s="83">
        <v>5303</v>
      </c>
      <c r="G38" s="84">
        <v>0</v>
      </c>
      <c r="H38" s="98">
        <f>G38/E38</f>
        <v>0</v>
      </c>
      <c r="I38" s="99">
        <f>G38/F38</f>
        <v>0</v>
      </c>
    </row>
    <row r="39" spans="2:9" ht="13.5" thickBot="1">
      <c r="B39" s="100" t="s">
        <v>54</v>
      </c>
      <c r="C39" s="101"/>
      <c r="D39" s="102"/>
      <c r="E39" s="103">
        <f>E13+E16+E23+E28+E32+E34+E37+E38</f>
        <v>278609</v>
      </c>
      <c r="F39" s="103">
        <f>F13+F16+F23+F28+F32+F34+F37+F38</f>
        <v>399842</v>
      </c>
      <c r="G39" s="103">
        <f>G13+G16+G23+G28+G32+G34+G37+G38</f>
        <v>370371</v>
      </c>
      <c r="H39" s="104">
        <f>G39/E39</f>
        <v>1.3293576302273078</v>
      </c>
      <c r="I39" s="105">
        <f>G39/F39</f>
        <v>0.9262933858874255</v>
      </c>
    </row>
    <row r="40" spans="2:9" ht="12.75">
      <c r="B40" s="106" t="s">
        <v>55</v>
      </c>
      <c r="C40" s="107"/>
      <c r="D40" s="108"/>
      <c r="E40" s="109"/>
      <c r="F40" s="109"/>
      <c r="G40" s="109"/>
      <c r="H40" s="110"/>
      <c r="I40" s="111"/>
    </row>
    <row r="41" spans="2:9" ht="12.75">
      <c r="B41" s="112" t="s">
        <v>20</v>
      </c>
      <c r="C41" s="29" t="s">
        <v>56</v>
      </c>
      <c r="D41" s="80"/>
      <c r="E41" s="81">
        <v>23156</v>
      </c>
      <c r="F41" s="81">
        <v>31537</v>
      </c>
      <c r="G41" s="82">
        <v>31370</v>
      </c>
      <c r="H41" s="44">
        <f>G41/E41</f>
        <v>1.3547244774572464</v>
      </c>
      <c r="I41" s="45">
        <f>G41/F41</f>
        <v>0.9947046326537083</v>
      </c>
    </row>
    <row r="42" spans="2:9" ht="12.75">
      <c r="B42" s="112"/>
      <c r="C42" s="113"/>
      <c r="D42" s="114" t="s">
        <v>57</v>
      </c>
      <c r="E42" s="115">
        <v>0</v>
      </c>
      <c r="F42" s="115">
        <v>20037</v>
      </c>
      <c r="G42" s="116">
        <v>20021</v>
      </c>
      <c r="H42" s="117">
        <v>0</v>
      </c>
      <c r="I42" s="97">
        <f>G42/F42</f>
        <v>0.999201477267056</v>
      </c>
    </row>
    <row r="43" spans="2:9" ht="12.75">
      <c r="B43" s="112" t="s">
        <v>24</v>
      </c>
      <c r="C43" s="29" t="s">
        <v>58</v>
      </c>
      <c r="D43" s="80"/>
      <c r="E43" s="81">
        <v>0</v>
      </c>
      <c r="F43" s="81">
        <v>0</v>
      </c>
      <c r="G43" s="82">
        <v>0</v>
      </c>
      <c r="H43" s="44">
        <v>0</v>
      </c>
      <c r="I43" s="45">
        <v>0</v>
      </c>
    </row>
    <row r="44" spans="2:10" ht="12.75">
      <c r="B44" s="112" t="s">
        <v>32</v>
      </c>
      <c r="C44" s="118" t="s">
        <v>59</v>
      </c>
      <c r="D44" s="80"/>
      <c r="E44" s="81">
        <v>0</v>
      </c>
      <c r="F44" s="81">
        <v>0</v>
      </c>
      <c r="G44" s="82">
        <v>0</v>
      </c>
      <c r="H44" s="44">
        <v>0</v>
      </c>
      <c r="I44" s="45">
        <v>0</v>
      </c>
      <c r="J44" s="82"/>
    </row>
    <row r="45" spans="2:9" ht="12.75">
      <c r="B45" s="112" t="s">
        <v>38</v>
      </c>
      <c r="C45" s="59" t="s">
        <v>60</v>
      </c>
      <c r="D45" s="80"/>
      <c r="E45" s="81">
        <v>16802</v>
      </c>
      <c r="F45" s="81">
        <v>22146</v>
      </c>
      <c r="G45" s="82">
        <v>21239</v>
      </c>
      <c r="H45" s="44">
        <f>G45/E45</f>
        <v>1.2640757052731817</v>
      </c>
      <c r="I45" s="45">
        <f>G45/F45</f>
        <v>0.9590445227129053</v>
      </c>
    </row>
    <row r="46" spans="2:9" ht="12.75">
      <c r="B46" s="112"/>
      <c r="C46" s="59"/>
      <c r="D46" s="114" t="s">
        <v>57</v>
      </c>
      <c r="E46" s="115">
        <v>0</v>
      </c>
      <c r="F46" s="115">
        <v>10592</v>
      </c>
      <c r="G46" s="116">
        <v>10591</v>
      </c>
      <c r="H46" s="117">
        <v>0</v>
      </c>
      <c r="I46" s="97">
        <f>G46/F46</f>
        <v>0.9999055891238671</v>
      </c>
    </row>
    <row r="47" spans="2:9" ht="12.75">
      <c r="B47" s="119" t="s">
        <v>43</v>
      </c>
      <c r="C47" s="120" t="s">
        <v>61</v>
      </c>
      <c r="D47" s="121"/>
      <c r="E47" s="81">
        <v>1202</v>
      </c>
      <c r="F47" s="81">
        <v>13535</v>
      </c>
      <c r="G47" s="82">
        <v>13190</v>
      </c>
      <c r="H47" s="44">
        <f>G47/E47</f>
        <v>10.973377703826955</v>
      </c>
      <c r="I47" s="45">
        <f>G47/F47</f>
        <v>0.9745105282600665</v>
      </c>
    </row>
    <row r="48" spans="2:9" ht="12.75">
      <c r="B48" s="119"/>
      <c r="C48" s="120"/>
      <c r="D48" s="114" t="s">
        <v>57</v>
      </c>
      <c r="E48" s="115">
        <v>0</v>
      </c>
      <c r="F48" s="115">
        <v>0</v>
      </c>
      <c r="G48" s="116">
        <v>0</v>
      </c>
      <c r="H48" s="117">
        <v>0</v>
      </c>
      <c r="I48" s="97">
        <v>0</v>
      </c>
    </row>
    <row r="49" spans="2:9" ht="12.75">
      <c r="B49" s="119"/>
      <c r="C49" s="120" t="s">
        <v>62</v>
      </c>
      <c r="D49" s="120"/>
      <c r="E49" s="81">
        <v>66392</v>
      </c>
      <c r="F49" s="81">
        <v>0</v>
      </c>
      <c r="G49" s="82">
        <v>0</v>
      </c>
      <c r="H49" s="44">
        <v>0</v>
      </c>
      <c r="I49" s="45">
        <v>0</v>
      </c>
    </row>
    <row r="50" spans="2:10" ht="12.75">
      <c r="B50" s="47"/>
      <c r="C50" s="48" t="s">
        <v>63</v>
      </c>
      <c r="D50" s="49"/>
      <c r="E50" s="50">
        <f>E41+E43+E44+E45+E47+E49</f>
        <v>107552</v>
      </c>
      <c r="F50" s="50">
        <f>F41+F43+F44+F45+F47+F49</f>
        <v>67218</v>
      </c>
      <c r="G50" s="50">
        <f>G41+G43+G44+G45+G47+G49</f>
        <v>65799</v>
      </c>
      <c r="H50" s="52">
        <f>G50/E50</f>
        <v>0.6117877863731033</v>
      </c>
      <c r="I50" s="53">
        <f>G50/F50</f>
        <v>0.9788895831473713</v>
      </c>
      <c r="J50" s="122"/>
    </row>
    <row r="51" spans="2:9" ht="12.75">
      <c r="B51" s="123" t="s">
        <v>64</v>
      </c>
      <c r="C51" s="124"/>
      <c r="D51" s="124"/>
      <c r="E51" s="81">
        <v>0</v>
      </c>
      <c r="F51" s="81">
        <v>687</v>
      </c>
      <c r="G51" s="82">
        <v>686</v>
      </c>
      <c r="H51" s="125">
        <v>0</v>
      </c>
      <c r="I51" s="45">
        <f>G51/F51</f>
        <v>0.9985443959243085</v>
      </c>
    </row>
    <row r="52" spans="2:9" ht="12.75">
      <c r="B52" s="41" t="s">
        <v>65</v>
      </c>
      <c r="C52" s="124"/>
      <c r="D52" s="124"/>
      <c r="E52" s="81">
        <v>183</v>
      </c>
      <c r="F52" s="81">
        <v>0</v>
      </c>
      <c r="G52" s="82">
        <v>0</v>
      </c>
      <c r="H52" s="125">
        <v>0</v>
      </c>
      <c r="I52" s="45">
        <v>0</v>
      </c>
    </row>
    <row r="53" spans="2:9" ht="13.5" thickBot="1">
      <c r="B53" s="126" t="s">
        <v>66</v>
      </c>
      <c r="C53" s="127"/>
      <c r="D53" s="127"/>
      <c r="E53" s="128">
        <f>E50+E51+E52</f>
        <v>107735</v>
      </c>
      <c r="F53" s="128">
        <f>F50+F51+F52</f>
        <v>67905</v>
      </c>
      <c r="G53" s="128">
        <f>G50+G51+G52</f>
        <v>66485</v>
      </c>
      <c r="H53" s="129">
        <f>G53/E53</f>
        <v>0.6171160718429479</v>
      </c>
      <c r="I53" s="130">
        <f>G53/F53</f>
        <v>0.9790884323687504</v>
      </c>
    </row>
    <row r="54" spans="2:9" ht="13.5" thickBot="1">
      <c r="B54" s="131" t="s">
        <v>67</v>
      </c>
      <c r="C54" s="132"/>
      <c r="D54" s="132"/>
      <c r="E54" s="133">
        <f>E39+E53</f>
        <v>386344</v>
      </c>
      <c r="F54" s="133">
        <f>F39+F53</f>
        <v>467747</v>
      </c>
      <c r="G54" s="133">
        <f>G39+G53</f>
        <v>436856</v>
      </c>
      <c r="H54" s="104">
        <f>G54/E54</f>
        <v>1.1307435860269603</v>
      </c>
      <c r="I54" s="105">
        <f>G54/F54</f>
        <v>0.9339578874904596</v>
      </c>
    </row>
    <row r="55" spans="2:7" ht="12.75">
      <c r="B55" s="8"/>
      <c r="C55" s="8"/>
      <c r="D55" s="8"/>
      <c r="E55" s="134"/>
      <c r="F55" s="135"/>
      <c r="G55" s="135"/>
    </row>
    <row r="56" spans="2:7" ht="15">
      <c r="B56" s="136" t="s">
        <v>68</v>
      </c>
      <c r="C56" s="8"/>
      <c r="D56" s="8"/>
      <c r="E56" s="137" t="s">
        <v>69</v>
      </c>
      <c r="F56" s="135"/>
      <c r="G56" s="135"/>
    </row>
    <row r="57" spans="2:7" ht="15">
      <c r="B57" s="138" t="s">
        <v>70</v>
      </c>
      <c r="C57" s="138"/>
      <c r="D57" s="138"/>
      <c r="E57" s="139">
        <v>307399</v>
      </c>
      <c r="F57" s="140"/>
      <c r="G57" s="140"/>
    </row>
    <row r="58" spans="2:7" ht="15">
      <c r="B58" s="138" t="s">
        <v>71</v>
      </c>
      <c r="C58" s="138"/>
      <c r="D58" s="138"/>
      <c r="E58" s="139">
        <v>293829</v>
      </c>
      <c r="F58" s="140"/>
      <c r="G58" s="140"/>
    </row>
    <row r="59" spans="2:9" ht="15">
      <c r="B59" s="138" t="s">
        <v>72</v>
      </c>
      <c r="C59" s="138"/>
      <c r="D59" s="138"/>
      <c r="E59" s="139">
        <f>E57-E58</f>
        <v>13570</v>
      </c>
      <c r="F59" s="141"/>
      <c r="H59" s="8"/>
      <c r="I59" s="8"/>
    </row>
  </sheetData>
  <mergeCells count="1">
    <mergeCell ref="B2:E2"/>
  </mergeCells>
  <printOptions/>
  <pageMargins left="0.56" right="0.24" top="0.63" bottom="0.47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2012-06-11T06:08:56Z</dcterms:created>
  <dcterms:modified xsi:type="dcterms:W3CDTF">2012-06-11T06:09:30Z</dcterms:modified>
  <cp:category/>
  <cp:version/>
  <cp:contentType/>
  <cp:contentStatus/>
</cp:coreProperties>
</file>