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ulka č. 17 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<sst xmlns="http://schemas.openxmlformats.org/spreadsheetml/2006/main" count="78" uniqueCount="61">
  <si>
    <t>Pohledávky ke dni 31. 12. 2011 (v tis. Kč)</t>
  </si>
  <si>
    <t>tabulka č. 17</t>
  </si>
  <si>
    <t>Druh pohledávky</t>
  </si>
  <si>
    <t>Stav k                                            31.12. 2011</t>
  </si>
  <si>
    <t>Z toho po lhůtě splatnosti</t>
  </si>
  <si>
    <t>Stav k                                            31.12. 2010</t>
  </si>
  <si>
    <t>Rozdíl  2011/2010</t>
  </si>
  <si>
    <t>A.</t>
  </si>
  <si>
    <t>SAMOSTATNÁ PŮSOBNOST</t>
  </si>
  <si>
    <t>1.</t>
  </si>
  <si>
    <t>Nezaplacené faktury odběratelů</t>
  </si>
  <si>
    <t>z toho</t>
  </si>
  <si>
    <t xml:space="preserve"> - hlavní činnost </t>
  </si>
  <si>
    <t xml:space="preserve"> - hospodářská činnost (zkr. HČ)</t>
  </si>
  <si>
    <t>2.</t>
  </si>
  <si>
    <t xml:space="preserve">Poskytnuté zálohy dodavatelům </t>
  </si>
  <si>
    <t>3.</t>
  </si>
  <si>
    <t>Prodej majetku obce</t>
  </si>
  <si>
    <t>4.</t>
  </si>
  <si>
    <t>Nájemné z DBF vč. služeb bez sankcí</t>
  </si>
  <si>
    <t xml:space="preserve"> - pohledávky za období od 1993-2000</t>
  </si>
  <si>
    <t xml:space="preserve"> - pohledávky za období od 2001-2010 - HČ</t>
  </si>
  <si>
    <t>5.</t>
  </si>
  <si>
    <t xml:space="preserve">Smluvní pokuty, úroky a poplatky z prodlení - DBF  </t>
  </si>
  <si>
    <t>6.</t>
  </si>
  <si>
    <t xml:space="preserve">Nájemné z pozemků, úroky z prodlení, smluvní pokuty      </t>
  </si>
  <si>
    <t>7.</t>
  </si>
  <si>
    <t>Ostatní smluvní pokuty</t>
  </si>
  <si>
    <t xml:space="preserve"> - hlavní činnost</t>
  </si>
  <si>
    <t xml:space="preserve"> - hospodářská činnost </t>
  </si>
  <si>
    <t>8.</t>
  </si>
  <si>
    <t xml:space="preserve">Náklady nalézacího a exekučního řízení </t>
  </si>
  <si>
    <t xml:space="preserve"> - hospodářská činnost</t>
  </si>
  <si>
    <t>9.</t>
  </si>
  <si>
    <t>Manka a škody  (jen hlavní činnost)</t>
  </si>
  <si>
    <t>10.</t>
  </si>
  <si>
    <t>Jiné pohledávky</t>
  </si>
  <si>
    <t xml:space="preserve"> -  hlavní činnost  (OZV-MŠ,ZŠ, ŠD, úhrady v 01/2012, pohřebné, ostatní)</t>
  </si>
  <si>
    <t xml:space="preserve"> -  hospodářská činnost (škody, SVJ, FO, ostatní)</t>
  </si>
  <si>
    <t>11.</t>
  </si>
  <si>
    <t>Úkony pečovatelské služby</t>
  </si>
  <si>
    <t>12.</t>
  </si>
  <si>
    <t xml:space="preserve">Náklady příštích období  </t>
  </si>
  <si>
    <t>13.</t>
  </si>
  <si>
    <t xml:space="preserve">Příjmy příštích období    </t>
  </si>
  <si>
    <t>14.</t>
  </si>
  <si>
    <t xml:space="preserve">Dohadné účty aktivní     </t>
  </si>
  <si>
    <t>SAMOSTATNÁ PŮSOBNOST CELKEM</t>
  </si>
  <si>
    <t xml:space="preserve"> - Hlavní činnost celkem</t>
  </si>
  <si>
    <t xml:space="preserve"> - Hospodářská činnost celkem</t>
  </si>
  <si>
    <t>B.</t>
  </si>
  <si>
    <t>PŘENESENÁ PŮSOBNOST</t>
  </si>
  <si>
    <t>Místní poplatek ze psů</t>
  </si>
  <si>
    <t xml:space="preserve">Místní poplatek za užívání veřejného prostranství </t>
  </si>
  <si>
    <t>Místní poplatek z provozovaných VHP</t>
  </si>
  <si>
    <t>Zrušené místní poplatky  (MP alkohol. a tabák.výrobky, MP ze vstupného)</t>
  </si>
  <si>
    <t>Odvod části výtěžku z provozovaných VHP</t>
  </si>
  <si>
    <t>Pokuty (OSŘP, OFR)</t>
  </si>
  <si>
    <t>Příspěvek na výživu</t>
  </si>
  <si>
    <t>PŘENESENÁ PŮSOBNOSTI CELKEM</t>
  </si>
  <si>
    <t xml:space="preserve">POHLEDÁVKY CELKEM 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</si>
</sst>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48" applyFont="1" applyAlignment="1">
      <alignment horizontal="left"/>
      <protection/>
    </xf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0" fontId="22" fillId="0" borderId="0" xfId="48" applyFont="1">
      <alignment/>
      <protection/>
    </xf>
    <xf numFmtId="166" fontId="22" fillId="0" borderId="0" xfId="48" applyNumberFormat="1" applyFont="1">
      <alignment/>
      <protection/>
    </xf>
    <xf numFmtId="3" fontId="23" fillId="0" borderId="10" xfId="48" applyNumberFormat="1" applyFont="1" applyBorder="1" applyAlignment="1">
      <alignment horizontal="right" vertical="center"/>
      <protection/>
    </xf>
    <xf numFmtId="0" fontId="24" fillId="17" borderId="11" xfId="48" applyFont="1" applyFill="1" applyBorder="1" applyAlignment="1">
      <alignment horizontal="center"/>
      <protection/>
    </xf>
    <xf numFmtId="0" fontId="25" fillId="17" borderId="12" xfId="48" applyFont="1" applyFill="1" applyBorder="1" applyAlignment="1">
      <alignment vertical="center"/>
      <protection/>
    </xf>
    <xf numFmtId="166" fontId="25" fillId="17" borderId="12" xfId="48" applyNumberFormat="1" applyFont="1" applyFill="1" applyBorder="1" applyAlignment="1">
      <alignment horizontal="center" vertical="center" wrapText="1"/>
      <protection/>
    </xf>
    <xf numFmtId="3" fontId="25" fillId="17" borderId="12" xfId="48" applyNumberFormat="1" applyFont="1" applyFill="1" applyBorder="1" applyAlignment="1">
      <alignment horizontal="center" vertical="center" wrapText="1"/>
      <protection/>
    </xf>
    <xf numFmtId="3" fontId="25" fillId="17" borderId="13" xfId="48" applyNumberFormat="1" applyFont="1" applyFill="1" applyBorder="1" applyAlignment="1">
      <alignment horizontal="center" vertical="center" wrapText="1"/>
      <protection/>
    </xf>
    <xf numFmtId="0" fontId="24" fillId="17" borderId="14" xfId="48" applyFont="1" applyFill="1" applyBorder="1" applyAlignment="1">
      <alignment horizontal="center"/>
      <protection/>
    </xf>
    <xf numFmtId="0" fontId="25" fillId="17" borderId="15" xfId="48" applyFont="1" applyFill="1" applyBorder="1" applyAlignment="1">
      <alignment vertical="center"/>
      <protection/>
    </xf>
    <xf numFmtId="166" fontId="25" fillId="17" borderId="15" xfId="48" applyNumberFormat="1" applyFont="1" applyFill="1" applyBorder="1" applyAlignment="1">
      <alignment horizontal="center" vertical="center" wrapText="1"/>
      <protection/>
    </xf>
    <xf numFmtId="3" fontId="25" fillId="17" borderId="15" xfId="48" applyNumberFormat="1" applyFont="1" applyFill="1" applyBorder="1" applyAlignment="1">
      <alignment horizontal="center" vertical="center" wrapText="1"/>
      <protection/>
    </xf>
    <xf numFmtId="3" fontId="25" fillId="17" borderId="16" xfId="48" applyNumberFormat="1" applyFont="1" applyFill="1" applyBorder="1" applyAlignment="1">
      <alignment horizontal="center" vertical="center" wrapText="1"/>
      <protection/>
    </xf>
    <xf numFmtId="0" fontId="23" fillId="8" borderId="14" xfId="48" applyFont="1" applyFill="1" applyBorder="1" applyAlignment="1">
      <alignment horizontal="center"/>
      <protection/>
    </xf>
    <xf numFmtId="0" fontId="23" fillId="8" borderId="15" xfId="48" applyFont="1" applyFill="1" applyBorder="1">
      <alignment/>
      <protection/>
    </xf>
    <xf numFmtId="166" fontId="23" fillId="8" borderId="15" xfId="48" applyNumberFormat="1" applyFont="1" applyFill="1" applyBorder="1">
      <alignment/>
      <protection/>
    </xf>
    <xf numFmtId="3" fontId="26" fillId="8" borderId="15" xfId="48" applyNumberFormat="1" applyFont="1" applyFill="1" applyBorder="1" applyAlignment="1">
      <alignment horizontal="center"/>
      <protection/>
    </xf>
    <xf numFmtId="3" fontId="26" fillId="8" borderId="16" xfId="48" applyNumberFormat="1" applyFont="1" applyFill="1" applyBorder="1" applyAlignment="1">
      <alignment horizontal="center" wrapText="1"/>
      <protection/>
    </xf>
    <xf numFmtId="0" fontId="27" fillId="0" borderId="14" xfId="48" applyFont="1" applyFill="1" applyBorder="1" applyAlignment="1">
      <alignment horizontal="center"/>
      <protection/>
    </xf>
    <xf numFmtId="1" fontId="26" fillId="0" borderId="15" xfId="48" applyNumberFormat="1" applyFont="1" applyFill="1" applyBorder="1">
      <alignment/>
      <protection/>
    </xf>
    <xf numFmtId="3" fontId="26" fillId="24" borderId="15" xfId="48" applyNumberFormat="1" applyFont="1" applyFill="1" applyBorder="1" applyAlignment="1">
      <alignment horizontal="right"/>
      <protection/>
    </xf>
    <xf numFmtId="3" fontId="26" fillId="24" borderId="16" xfId="48" applyNumberFormat="1" applyFont="1" applyFill="1" applyBorder="1" applyAlignment="1">
      <alignment horizontal="right"/>
      <protection/>
    </xf>
    <xf numFmtId="1" fontId="28" fillId="0" borderId="15" xfId="48" applyNumberFormat="1" applyFont="1" applyFill="1" applyBorder="1">
      <alignment/>
      <protection/>
    </xf>
    <xf numFmtId="3" fontId="28" fillId="24" borderId="15" xfId="48" applyNumberFormat="1" applyFont="1" applyFill="1" applyBorder="1" applyAlignment="1">
      <alignment horizontal="right"/>
      <protection/>
    </xf>
    <xf numFmtId="3" fontId="26" fillId="0" borderId="15" xfId="48" applyNumberFormat="1" applyFont="1" applyFill="1" applyBorder="1" applyAlignment="1">
      <alignment horizontal="right"/>
      <protection/>
    </xf>
    <xf numFmtId="3" fontId="28" fillId="0" borderId="15" xfId="48" applyNumberFormat="1" applyFont="1" applyFill="1" applyBorder="1" applyAlignment="1">
      <alignment horizontal="right"/>
      <protection/>
    </xf>
    <xf numFmtId="1" fontId="26" fillId="0" borderId="15" xfId="48" applyNumberFormat="1" applyFont="1" applyFill="1" applyBorder="1" applyAlignment="1">
      <alignment wrapText="1"/>
      <protection/>
    </xf>
    <xf numFmtId="3" fontId="26" fillId="0" borderId="15" xfId="48" applyNumberFormat="1" applyFont="1" applyFill="1" applyBorder="1" applyAlignment="1">
      <alignment horizontal="right" wrapText="1"/>
      <protection/>
    </xf>
    <xf numFmtId="0" fontId="29" fillId="0" borderId="0" xfId="48" applyFont="1">
      <alignment/>
      <protection/>
    </xf>
    <xf numFmtId="0" fontId="27" fillId="8" borderId="14" xfId="48" applyFont="1" applyFill="1" applyBorder="1" applyAlignment="1">
      <alignment horizontal="center"/>
      <protection/>
    </xf>
    <xf numFmtId="3" fontId="23" fillId="8" borderId="15" xfId="48" applyNumberFormat="1" applyFont="1" applyFill="1" applyBorder="1" applyAlignment="1">
      <alignment horizontal="right"/>
      <protection/>
    </xf>
    <xf numFmtId="3" fontId="23" fillId="8" borderId="16" xfId="48" applyNumberFormat="1" applyFont="1" applyFill="1" applyBorder="1" applyAlignment="1">
      <alignment horizontal="right"/>
      <protection/>
    </xf>
    <xf numFmtId="3" fontId="1" fillId="0" borderId="0" xfId="48" applyNumberFormat="1">
      <alignment/>
      <protection/>
    </xf>
    <xf numFmtId="0" fontId="27" fillId="24" borderId="14" xfId="48" applyFont="1" applyFill="1" applyBorder="1" applyAlignment="1">
      <alignment horizontal="center"/>
      <protection/>
    </xf>
    <xf numFmtId="0" fontId="28" fillId="24" borderId="15" xfId="48" applyFont="1" applyFill="1" applyBorder="1">
      <alignment/>
      <protection/>
    </xf>
    <xf numFmtId="0" fontId="1" fillId="24" borderId="0" xfId="48" applyFill="1">
      <alignment/>
      <protection/>
    </xf>
    <xf numFmtId="0" fontId="26" fillId="24" borderId="15" xfId="48" applyFont="1" applyFill="1" applyBorder="1">
      <alignment/>
      <protection/>
    </xf>
    <xf numFmtId="0" fontId="23" fillId="11" borderId="14" xfId="48" applyFont="1" applyFill="1" applyBorder="1" applyAlignment="1">
      <alignment horizontal="center"/>
      <protection/>
    </xf>
    <xf numFmtId="0" fontId="23" fillId="11" borderId="15" xfId="48" applyFont="1" applyFill="1" applyBorder="1">
      <alignment/>
      <protection/>
    </xf>
    <xf numFmtId="3" fontId="23" fillId="11" borderId="15" xfId="48" applyNumberFormat="1" applyFont="1" applyFill="1" applyBorder="1" applyAlignment="1">
      <alignment horizontal="right"/>
      <protection/>
    </xf>
    <xf numFmtId="3" fontId="26" fillId="11" borderId="15" xfId="48" applyNumberFormat="1" applyFont="1" applyFill="1" applyBorder="1" applyAlignment="1">
      <alignment horizontal="right"/>
      <protection/>
    </xf>
    <xf numFmtId="3" fontId="26" fillId="11" borderId="16" xfId="48" applyNumberFormat="1" applyFont="1" applyFill="1" applyBorder="1" applyAlignment="1">
      <alignment horizontal="right"/>
      <protection/>
    </xf>
    <xf numFmtId="0" fontId="27" fillId="11" borderId="14" xfId="48" applyFont="1" applyFill="1" applyBorder="1" applyAlignment="1">
      <alignment horizontal="center"/>
      <protection/>
    </xf>
    <xf numFmtId="3" fontId="23" fillId="11" borderId="16" xfId="48" applyNumberFormat="1" applyFont="1" applyFill="1" applyBorder="1" applyAlignment="1">
      <alignment horizontal="right"/>
      <protection/>
    </xf>
    <xf numFmtId="0" fontId="27" fillId="17" borderId="17" xfId="48" applyFont="1" applyFill="1" applyBorder="1" applyAlignment="1">
      <alignment horizontal="center"/>
      <protection/>
    </xf>
    <xf numFmtId="1" fontId="23" fillId="17" borderId="18" xfId="48" applyNumberFormat="1" applyFont="1" applyFill="1" applyBorder="1">
      <alignment/>
      <protection/>
    </xf>
    <xf numFmtId="3" fontId="23" fillId="17" borderId="18" xfId="48" applyNumberFormat="1" applyFont="1" applyFill="1" applyBorder="1" applyAlignment="1">
      <alignment horizontal="right"/>
      <protection/>
    </xf>
    <xf numFmtId="3" fontId="23" fillId="17" borderId="16" xfId="48" applyNumberFormat="1" applyFont="1" applyFill="1" applyBorder="1" applyAlignment="1">
      <alignment horizontal="right"/>
      <protection/>
    </xf>
    <xf numFmtId="0" fontId="1" fillId="0" borderId="0" xfId="48" applyFill="1" applyBorder="1" applyAlignment="1">
      <alignment horizontal="center"/>
      <protection/>
    </xf>
    <xf numFmtId="1" fontId="30" fillId="0" borderId="19" xfId="48" applyNumberFormat="1" applyFont="1" applyFill="1" applyBorder="1">
      <alignment/>
      <protection/>
    </xf>
    <xf numFmtId="166" fontId="30" fillId="0" borderId="19" xfId="48" applyNumberFormat="1" applyFont="1" applyFill="1" applyBorder="1" applyAlignment="1">
      <alignment horizontal="right"/>
      <protection/>
    </xf>
    <xf numFmtId="3" fontId="30" fillId="0" borderId="19" xfId="48" applyNumberFormat="1" applyFont="1" applyFill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Šár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D57" sqref="D57"/>
    </sheetView>
  </sheetViews>
  <sheetFormatPr defaultColWidth="9.140625" defaultRowHeight="12.75"/>
  <cols>
    <col min="1" max="1" width="5.00390625" style="3" customWidth="1"/>
    <col min="2" max="2" width="47.8515625" style="3" customWidth="1"/>
    <col min="3" max="7" width="11.7109375" style="3" customWidth="1"/>
    <col min="8" max="16384" width="9.140625" style="3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6.5" thickBot="1">
      <c r="A2" s="4"/>
      <c r="B2" s="5"/>
      <c r="C2" s="6"/>
      <c r="D2" s="6"/>
      <c r="E2" s="7" t="s">
        <v>1</v>
      </c>
      <c r="F2" s="7"/>
      <c r="G2" s="7"/>
    </row>
    <row r="3" spans="1:7" ht="12.75" customHeight="1">
      <c r="A3" s="8"/>
      <c r="B3" s="9" t="s">
        <v>2</v>
      </c>
      <c r="C3" s="10" t="s">
        <v>3</v>
      </c>
      <c r="D3" s="10" t="s">
        <v>4</v>
      </c>
      <c r="E3" s="11" t="s">
        <v>5</v>
      </c>
      <c r="F3" s="11" t="s">
        <v>4</v>
      </c>
      <c r="G3" s="12" t="s">
        <v>6</v>
      </c>
    </row>
    <row r="4" spans="1:7" ht="34.5" customHeight="1">
      <c r="A4" s="13"/>
      <c r="B4" s="14"/>
      <c r="C4" s="15"/>
      <c r="D4" s="15"/>
      <c r="E4" s="16"/>
      <c r="F4" s="16"/>
      <c r="G4" s="17"/>
    </row>
    <row r="5" spans="1:7" ht="23.25" customHeight="1">
      <c r="A5" s="18" t="s">
        <v>7</v>
      </c>
      <c r="B5" s="19" t="s">
        <v>8</v>
      </c>
      <c r="C5" s="20"/>
      <c r="D5" s="20"/>
      <c r="E5" s="21"/>
      <c r="F5" s="21"/>
      <c r="G5" s="22"/>
    </row>
    <row r="6" spans="1:7" ht="15.75" customHeight="1">
      <c r="A6" s="23" t="s">
        <v>9</v>
      </c>
      <c r="B6" s="24" t="s">
        <v>10</v>
      </c>
      <c r="C6" s="25">
        <f>SUM(C8:C9)</f>
        <v>3511</v>
      </c>
      <c r="D6" s="25">
        <f>SUM(D8:D9)</f>
        <v>3317</v>
      </c>
      <c r="E6" s="25">
        <f>SUM(E8:E9)</f>
        <v>3377</v>
      </c>
      <c r="F6" s="25">
        <f>SUM(F8:F9)</f>
        <v>3319</v>
      </c>
      <c r="G6" s="26">
        <f>C6-E6</f>
        <v>134</v>
      </c>
    </row>
    <row r="7" spans="1:7" ht="15.75" customHeight="1">
      <c r="A7" s="23"/>
      <c r="B7" s="27" t="s">
        <v>11</v>
      </c>
      <c r="C7" s="28"/>
      <c r="D7" s="28"/>
      <c r="E7" s="25"/>
      <c r="F7" s="25"/>
      <c r="G7" s="26"/>
    </row>
    <row r="8" spans="1:7" ht="15.75" customHeight="1">
      <c r="A8" s="23"/>
      <c r="B8" s="24" t="s">
        <v>12</v>
      </c>
      <c r="C8" s="29">
        <v>1580</v>
      </c>
      <c r="D8" s="29">
        <v>1416</v>
      </c>
      <c r="E8" s="25">
        <v>1472</v>
      </c>
      <c r="F8" s="25">
        <f>1056+352+10+2+4</f>
        <v>1424</v>
      </c>
      <c r="G8" s="26">
        <f>C8-E8</f>
        <v>108</v>
      </c>
    </row>
    <row r="9" spans="1:7" ht="15.75" customHeight="1">
      <c r="A9" s="23"/>
      <c r="B9" s="24" t="s">
        <v>13</v>
      </c>
      <c r="C9" s="29">
        <v>1931</v>
      </c>
      <c r="D9" s="29">
        <v>1901</v>
      </c>
      <c r="E9" s="25">
        <v>1905</v>
      </c>
      <c r="F9" s="25">
        <v>1895</v>
      </c>
      <c r="G9" s="26">
        <f>C9-E9</f>
        <v>26</v>
      </c>
    </row>
    <row r="10" spans="1:7" ht="15.75" customHeight="1">
      <c r="A10" s="23" t="s">
        <v>14</v>
      </c>
      <c r="B10" s="24" t="s">
        <v>15</v>
      </c>
      <c r="C10" s="29">
        <v>31185</v>
      </c>
      <c r="D10" s="29">
        <v>0</v>
      </c>
      <c r="E10" s="25">
        <v>36230</v>
      </c>
      <c r="F10" s="25">
        <v>0</v>
      </c>
      <c r="G10" s="26">
        <f>C10-E10</f>
        <v>-5045</v>
      </c>
    </row>
    <row r="11" spans="1:7" ht="15.75" customHeight="1">
      <c r="A11" s="23" t="s">
        <v>16</v>
      </c>
      <c r="B11" s="24" t="s">
        <v>17</v>
      </c>
      <c r="C11" s="29">
        <v>6401</v>
      </c>
      <c r="D11" s="29">
        <v>798</v>
      </c>
      <c r="E11" s="25">
        <v>19477</v>
      </c>
      <c r="F11" s="25">
        <v>798</v>
      </c>
      <c r="G11" s="26">
        <f>C11-E11</f>
        <v>-13076</v>
      </c>
    </row>
    <row r="12" spans="1:7" ht="15.75" customHeight="1">
      <c r="A12" s="23" t="s">
        <v>18</v>
      </c>
      <c r="B12" s="24" t="s">
        <v>19</v>
      </c>
      <c r="C12" s="29">
        <f>SUM(C14:C15)</f>
        <v>65491</v>
      </c>
      <c r="D12" s="29">
        <f>SUM(D14:D15)</f>
        <v>63897</v>
      </c>
      <c r="E12" s="25">
        <f>SUM(E14:E15)</f>
        <v>63775</v>
      </c>
      <c r="F12" s="25">
        <f>SUM(F14:F15)</f>
        <v>61904</v>
      </c>
      <c r="G12" s="26">
        <f>C12-E12</f>
        <v>1716</v>
      </c>
    </row>
    <row r="13" spans="1:7" ht="15.75" customHeight="1">
      <c r="A13" s="23"/>
      <c r="B13" s="27" t="s">
        <v>11</v>
      </c>
      <c r="C13" s="30"/>
      <c r="D13" s="30"/>
      <c r="E13" s="25"/>
      <c r="F13" s="25"/>
      <c r="G13" s="26"/>
    </row>
    <row r="14" spans="1:7" ht="15.75" customHeight="1">
      <c r="A14" s="23"/>
      <c r="B14" s="24" t="s">
        <v>20</v>
      </c>
      <c r="C14" s="29">
        <v>15015</v>
      </c>
      <c r="D14" s="29">
        <v>15015</v>
      </c>
      <c r="E14" s="25">
        <f>10045+7799</f>
        <v>17844</v>
      </c>
      <c r="F14" s="25">
        <v>17844</v>
      </c>
      <c r="G14" s="26">
        <f>C14-E14</f>
        <v>-2829</v>
      </c>
    </row>
    <row r="15" spans="1:7" ht="15.75" customHeight="1">
      <c r="A15" s="23"/>
      <c r="B15" s="24" t="s">
        <v>21</v>
      </c>
      <c r="C15" s="29">
        <v>50476</v>
      </c>
      <c r="D15" s="29">
        <v>48882</v>
      </c>
      <c r="E15" s="25">
        <v>45931</v>
      </c>
      <c r="F15" s="25">
        <v>44060</v>
      </c>
      <c r="G15" s="26">
        <f>C15-E15</f>
        <v>4545</v>
      </c>
    </row>
    <row r="16" spans="1:7" ht="15.75" customHeight="1">
      <c r="A16" s="23" t="s">
        <v>22</v>
      </c>
      <c r="B16" s="24" t="s">
        <v>23</v>
      </c>
      <c r="C16" s="29">
        <f>SUM(C18:C19)</f>
        <v>94863</v>
      </c>
      <c r="D16" s="29">
        <f>SUM(D18:D19)</f>
        <v>94863</v>
      </c>
      <c r="E16" s="25">
        <f>SUM(E18:E19)</f>
        <v>103452</v>
      </c>
      <c r="F16" s="25">
        <f>SUM(F18:F19)</f>
        <v>103452</v>
      </c>
      <c r="G16" s="26">
        <f>C16-E16</f>
        <v>-8589</v>
      </c>
    </row>
    <row r="17" spans="1:7" ht="15.75" customHeight="1">
      <c r="A17" s="23"/>
      <c r="B17" s="27" t="s">
        <v>11</v>
      </c>
      <c r="C17" s="30"/>
      <c r="D17" s="30"/>
      <c r="E17" s="25"/>
      <c r="F17" s="25"/>
      <c r="G17" s="26"/>
    </row>
    <row r="18" spans="1:7" ht="15.75" customHeight="1">
      <c r="A18" s="23"/>
      <c r="B18" s="24" t="s">
        <v>20</v>
      </c>
      <c r="C18" s="29">
        <v>49685</v>
      </c>
      <c r="D18" s="29">
        <v>49685</v>
      </c>
      <c r="E18" s="25">
        <f>10124+21210+10573</f>
        <v>41907</v>
      </c>
      <c r="F18" s="25">
        <v>41907</v>
      </c>
      <c r="G18" s="26">
        <f>C18-E18</f>
        <v>7778</v>
      </c>
    </row>
    <row r="19" spans="1:7" ht="15.75" customHeight="1">
      <c r="A19" s="23"/>
      <c r="B19" s="24" t="s">
        <v>21</v>
      </c>
      <c r="C19" s="29">
        <v>45178</v>
      </c>
      <c r="D19" s="29">
        <v>45178</v>
      </c>
      <c r="E19" s="25">
        <f>309+61236</f>
        <v>61545</v>
      </c>
      <c r="F19" s="25">
        <v>61545</v>
      </c>
      <c r="G19" s="26">
        <f>C19-E19</f>
        <v>-16367</v>
      </c>
    </row>
    <row r="20" spans="1:7" ht="15.75" customHeight="1">
      <c r="A20" s="23" t="s">
        <v>24</v>
      </c>
      <c r="B20" s="24" t="s">
        <v>25</v>
      </c>
      <c r="C20" s="29">
        <v>19860</v>
      </c>
      <c r="D20" s="29">
        <v>19733</v>
      </c>
      <c r="E20" s="25">
        <v>19585</v>
      </c>
      <c r="F20" s="25">
        <v>19585</v>
      </c>
      <c r="G20" s="26">
        <f>C20-E20</f>
        <v>275</v>
      </c>
    </row>
    <row r="21" spans="1:7" ht="15.75" customHeight="1">
      <c r="A21" s="23" t="s">
        <v>26</v>
      </c>
      <c r="B21" s="24" t="s">
        <v>27</v>
      </c>
      <c r="C21" s="29">
        <f>C23+C24</f>
        <v>10</v>
      </c>
      <c r="D21" s="29">
        <f>D23+D24</f>
        <v>10</v>
      </c>
      <c r="E21" s="25">
        <f>E23+E24</f>
        <v>13</v>
      </c>
      <c r="F21" s="25">
        <f>F23+F24</f>
        <v>13</v>
      </c>
      <c r="G21" s="26">
        <f>C21-E21</f>
        <v>-3</v>
      </c>
    </row>
    <row r="22" spans="1:7" ht="15.75" customHeight="1">
      <c r="A22" s="23"/>
      <c r="B22" s="27" t="s">
        <v>11</v>
      </c>
      <c r="C22" s="30"/>
      <c r="D22" s="30"/>
      <c r="E22" s="25"/>
      <c r="F22" s="25"/>
      <c r="G22" s="26"/>
    </row>
    <row r="23" spans="1:7" ht="15.75" customHeight="1">
      <c r="A23" s="23"/>
      <c r="B23" s="24" t="s">
        <v>28</v>
      </c>
      <c r="C23" s="29">
        <v>0</v>
      </c>
      <c r="D23" s="29">
        <v>0</v>
      </c>
      <c r="E23" s="25">
        <v>3</v>
      </c>
      <c r="F23" s="25">
        <v>3</v>
      </c>
      <c r="G23" s="26">
        <f>C23-E23</f>
        <v>-3</v>
      </c>
    </row>
    <row r="24" spans="1:7" ht="15.75" customHeight="1">
      <c r="A24" s="23"/>
      <c r="B24" s="24" t="s">
        <v>29</v>
      </c>
      <c r="C24" s="29">
        <v>10</v>
      </c>
      <c r="D24" s="29">
        <v>10</v>
      </c>
      <c r="E24" s="25">
        <v>10</v>
      </c>
      <c r="F24" s="25">
        <v>10</v>
      </c>
      <c r="G24" s="26">
        <f>C24-E24</f>
        <v>0</v>
      </c>
    </row>
    <row r="25" spans="1:7" ht="15.75" customHeight="1">
      <c r="A25" s="23" t="s">
        <v>30</v>
      </c>
      <c r="B25" s="24" t="s">
        <v>31</v>
      </c>
      <c r="C25" s="29">
        <f>SUM(C27:C28)</f>
        <v>4988</v>
      </c>
      <c r="D25" s="29">
        <f>SUM(D27:D28)</f>
        <v>4988</v>
      </c>
      <c r="E25" s="25">
        <f>SUM(E27:E28)</f>
        <v>4927</v>
      </c>
      <c r="F25" s="25">
        <f>SUM(F27:F28)</f>
        <v>4927</v>
      </c>
      <c r="G25" s="26">
        <f>C25-E25</f>
        <v>61</v>
      </c>
    </row>
    <row r="26" spans="1:7" ht="15.75" customHeight="1">
      <c r="A26" s="23"/>
      <c r="B26" s="27" t="s">
        <v>11</v>
      </c>
      <c r="C26" s="30"/>
      <c r="D26" s="30"/>
      <c r="E26" s="25"/>
      <c r="F26" s="25"/>
      <c r="G26" s="26"/>
    </row>
    <row r="27" spans="1:7" ht="15.75" customHeight="1">
      <c r="A27" s="23"/>
      <c r="B27" s="24" t="s">
        <v>28</v>
      </c>
      <c r="C27" s="29">
        <v>2519</v>
      </c>
      <c r="D27" s="29">
        <v>2519</v>
      </c>
      <c r="E27" s="25">
        <f>14+163+773+1679</f>
        <v>2629</v>
      </c>
      <c r="F27" s="25">
        <v>2629</v>
      </c>
      <c r="G27" s="26">
        <f>C27-E27</f>
        <v>-110</v>
      </c>
    </row>
    <row r="28" spans="1:7" ht="15.75" customHeight="1">
      <c r="A28" s="23"/>
      <c r="B28" s="24" t="s">
        <v>32</v>
      </c>
      <c r="C28" s="29">
        <v>2469</v>
      </c>
      <c r="D28" s="29">
        <v>2469</v>
      </c>
      <c r="E28" s="25">
        <f>613+1298+247+140</f>
        <v>2298</v>
      </c>
      <c r="F28" s="25">
        <v>2298</v>
      </c>
      <c r="G28" s="26">
        <f>C28-E28</f>
        <v>171</v>
      </c>
    </row>
    <row r="29" spans="1:7" ht="15.75" customHeight="1">
      <c r="A29" s="23" t="s">
        <v>33</v>
      </c>
      <c r="B29" s="24" t="s">
        <v>34</v>
      </c>
      <c r="C29" s="29">
        <v>80</v>
      </c>
      <c r="D29" s="29">
        <v>80</v>
      </c>
      <c r="E29" s="25">
        <v>414</v>
      </c>
      <c r="F29" s="25">
        <v>83</v>
      </c>
      <c r="G29" s="26">
        <f>C29-E29</f>
        <v>-334</v>
      </c>
    </row>
    <row r="30" spans="1:7" ht="15.75" customHeight="1">
      <c r="A30" s="23" t="s">
        <v>35</v>
      </c>
      <c r="B30" s="24" t="s">
        <v>36</v>
      </c>
      <c r="C30" s="29">
        <f>SUM(C32:C33)</f>
        <v>2659</v>
      </c>
      <c r="D30" s="29">
        <f>SUM(D32:D33)</f>
        <v>1127</v>
      </c>
      <c r="E30" s="25">
        <f>SUM(E32:E33)</f>
        <v>1555</v>
      </c>
      <c r="F30" s="25">
        <f>SUM(F32:F33)</f>
        <v>963</v>
      </c>
      <c r="G30" s="26">
        <f>C30-E30</f>
        <v>1104</v>
      </c>
    </row>
    <row r="31" spans="1:7" ht="15.75" customHeight="1">
      <c r="A31" s="23"/>
      <c r="B31" s="27" t="s">
        <v>11</v>
      </c>
      <c r="C31" s="30"/>
      <c r="D31" s="30"/>
      <c r="E31" s="25"/>
      <c r="F31" s="25"/>
      <c r="G31" s="26"/>
    </row>
    <row r="32" spans="1:7" ht="33.75" customHeight="1">
      <c r="A32" s="23"/>
      <c r="B32" s="31" t="s">
        <v>37</v>
      </c>
      <c r="C32" s="32">
        <v>2033</v>
      </c>
      <c r="D32" s="32">
        <v>502</v>
      </c>
      <c r="E32" s="25">
        <f>51+6+33+11+63+2+61+4+27-23+113+17+435+65</f>
        <v>865</v>
      </c>
      <c r="F32" s="25">
        <v>310</v>
      </c>
      <c r="G32" s="26">
        <f aca="true" t="shared" si="0" ref="G32:G38">C32-E32</f>
        <v>1168</v>
      </c>
    </row>
    <row r="33" spans="1:7" ht="18" customHeight="1">
      <c r="A33" s="23"/>
      <c r="B33" s="24" t="s">
        <v>38</v>
      </c>
      <c r="C33" s="29">
        <v>626</v>
      </c>
      <c r="D33" s="29">
        <v>625</v>
      </c>
      <c r="E33" s="25">
        <f>107+83+73+427</f>
        <v>690</v>
      </c>
      <c r="F33" s="25">
        <v>653</v>
      </c>
      <c r="G33" s="26">
        <f t="shared" si="0"/>
        <v>-64</v>
      </c>
    </row>
    <row r="34" spans="1:7" ht="15.75" customHeight="1">
      <c r="A34" s="23" t="s">
        <v>39</v>
      </c>
      <c r="B34" s="24" t="s">
        <v>40</v>
      </c>
      <c r="C34" s="29">
        <v>275</v>
      </c>
      <c r="D34" s="29">
        <v>0</v>
      </c>
      <c r="E34" s="25">
        <v>320</v>
      </c>
      <c r="F34" s="25">
        <v>0</v>
      </c>
      <c r="G34" s="26">
        <f t="shared" si="0"/>
        <v>-45</v>
      </c>
    </row>
    <row r="35" spans="1:7" ht="15.75" customHeight="1">
      <c r="A35" s="23" t="s">
        <v>41</v>
      </c>
      <c r="B35" s="24" t="s">
        <v>42</v>
      </c>
      <c r="C35" s="29">
        <v>12</v>
      </c>
      <c r="D35" s="29">
        <v>0</v>
      </c>
      <c r="E35" s="25">
        <v>129</v>
      </c>
      <c r="F35" s="25">
        <v>0</v>
      </c>
      <c r="G35" s="26">
        <f t="shared" si="0"/>
        <v>-117</v>
      </c>
    </row>
    <row r="36" spans="1:7" ht="15.75" customHeight="1">
      <c r="A36" s="23" t="s">
        <v>43</v>
      </c>
      <c r="B36" s="24" t="s">
        <v>44</v>
      </c>
      <c r="C36" s="29">
        <v>846</v>
      </c>
      <c r="D36" s="29">
        <v>0</v>
      </c>
      <c r="E36" s="25">
        <v>2138</v>
      </c>
      <c r="F36" s="25">
        <v>0</v>
      </c>
      <c r="G36" s="26">
        <f t="shared" si="0"/>
        <v>-1292</v>
      </c>
    </row>
    <row r="37" spans="1:8" ht="15.75" customHeight="1">
      <c r="A37" s="23" t="s">
        <v>45</v>
      </c>
      <c r="B37" s="24" t="s">
        <v>46</v>
      </c>
      <c r="C37" s="29">
        <v>224</v>
      </c>
      <c r="D37" s="29">
        <v>0</v>
      </c>
      <c r="E37" s="25">
        <v>237</v>
      </c>
      <c r="F37" s="25">
        <v>0</v>
      </c>
      <c r="G37" s="26">
        <f t="shared" si="0"/>
        <v>-13</v>
      </c>
      <c r="H37" s="33"/>
    </row>
    <row r="38" spans="1:8" ht="23.25" customHeight="1">
      <c r="A38" s="34"/>
      <c r="B38" s="19" t="s">
        <v>47</v>
      </c>
      <c r="C38" s="35">
        <f>SUM(C6+C10+C11+C12+C16+C20+C21+C25+C29+C30+C34+C35+C36+C37)</f>
        <v>230405</v>
      </c>
      <c r="D38" s="35">
        <f>SUM(D6+D10+D11+D12+D16+D20+D21+D25+D29+D30+D34+D35+D36+D37)</f>
        <v>188813</v>
      </c>
      <c r="E38" s="35">
        <f>SUM(E6+E10+E11+E12+E16+E20+E21+E25+E29+E30+E34+E35+E36+E37)</f>
        <v>255629</v>
      </c>
      <c r="F38" s="35">
        <f>SUM(F6+F10+F11+F12+F16+F20+F21+F25+F29+F30+F34+F35+F36+F37)</f>
        <v>195044</v>
      </c>
      <c r="G38" s="36">
        <f t="shared" si="0"/>
        <v>-25224</v>
      </c>
      <c r="H38" s="37"/>
    </row>
    <row r="39" spans="1:7" s="40" customFormat="1" ht="15.75" customHeight="1">
      <c r="A39" s="38"/>
      <c r="B39" s="39" t="s">
        <v>11</v>
      </c>
      <c r="C39" s="28"/>
      <c r="D39" s="28"/>
      <c r="E39" s="25"/>
      <c r="F39" s="25"/>
      <c r="G39" s="26"/>
    </row>
    <row r="40" spans="1:7" s="40" customFormat="1" ht="15.75" customHeight="1">
      <c r="A40" s="38"/>
      <c r="B40" s="41" t="s">
        <v>48</v>
      </c>
      <c r="C40" s="25">
        <f>C8+C11+C14+C18+C20+C23+C27+C29+C32+C34+C35+C36</f>
        <v>98306</v>
      </c>
      <c r="D40" s="25">
        <f>D8+D11+D14+D18+D20+D23+D27+D29+D32+D34+D35+D36</f>
        <v>89748</v>
      </c>
      <c r="E40" s="25">
        <f>E8+E11+E14+E18+E20+E23+E27+E29+E32+E34+E35+E36</f>
        <v>106783</v>
      </c>
      <c r="F40" s="25">
        <f>F8+F11+F14+F18+F20+F23+F27+F29+F32+F34+F35+F36</f>
        <v>84583</v>
      </c>
      <c r="G40" s="26">
        <f>C40-E40</f>
        <v>-8477</v>
      </c>
    </row>
    <row r="41" spans="1:7" s="40" customFormat="1" ht="15.75" customHeight="1">
      <c r="A41" s="38"/>
      <c r="B41" s="41" t="s">
        <v>49</v>
      </c>
      <c r="C41" s="29">
        <f>C9+C10+C15+C19+C24+C28+C33+C37</f>
        <v>132099</v>
      </c>
      <c r="D41" s="29">
        <f>D9+D10+D15+D19+D24+D28+D33+D37</f>
        <v>99065</v>
      </c>
      <c r="E41" s="25">
        <f>E9+E10+E15+E19+E24+E28+E33+E37</f>
        <v>148846</v>
      </c>
      <c r="F41" s="25">
        <f>F9+F10+F15+F19+F24+F28+F33+F37</f>
        <v>110461</v>
      </c>
      <c r="G41" s="26">
        <f>C41-E41</f>
        <v>-16747</v>
      </c>
    </row>
    <row r="42" spans="1:7" ht="23.25" customHeight="1">
      <c r="A42" s="42" t="s">
        <v>50</v>
      </c>
      <c r="B42" s="43" t="s">
        <v>51</v>
      </c>
      <c r="C42" s="44"/>
      <c r="D42" s="44"/>
      <c r="E42" s="45"/>
      <c r="F42" s="45"/>
      <c r="G42" s="46"/>
    </row>
    <row r="43" spans="1:7" ht="15.75" customHeight="1">
      <c r="A43" s="23" t="s">
        <v>9</v>
      </c>
      <c r="B43" s="24" t="s">
        <v>52</v>
      </c>
      <c r="C43" s="29">
        <v>501</v>
      </c>
      <c r="D43" s="29">
        <v>501</v>
      </c>
      <c r="E43" s="25">
        <v>579</v>
      </c>
      <c r="F43" s="25">
        <v>579</v>
      </c>
      <c r="G43" s="26">
        <f aca="true" t="shared" si="1" ref="G43:G51">C43-E43</f>
        <v>-78</v>
      </c>
    </row>
    <row r="44" spans="1:7" ht="15.75" customHeight="1">
      <c r="A44" s="23" t="s">
        <v>14</v>
      </c>
      <c r="B44" s="24" t="s">
        <v>53</v>
      </c>
      <c r="C44" s="29">
        <v>1218</v>
      </c>
      <c r="D44" s="29">
        <v>416</v>
      </c>
      <c r="E44" s="25">
        <v>1627</v>
      </c>
      <c r="F44" s="25">
        <v>1627</v>
      </c>
      <c r="G44" s="26">
        <f t="shared" si="1"/>
        <v>-409</v>
      </c>
    </row>
    <row r="45" spans="1:7" ht="15.75" customHeight="1">
      <c r="A45" s="23" t="s">
        <v>16</v>
      </c>
      <c r="B45" s="24" t="s">
        <v>54</v>
      </c>
      <c r="C45" s="29">
        <v>2065</v>
      </c>
      <c r="D45" s="29">
        <v>2065</v>
      </c>
      <c r="E45" s="25">
        <v>56</v>
      </c>
      <c r="F45" s="25">
        <v>56</v>
      </c>
      <c r="G45" s="26">
        <f t="shared" si="1"/>
        <v>2009</v>
      </c>
    </row>
    <row r="46" spans="1:7" ht="15.75" customHeight="1">
      <c r="A46" s="23" t="s">
        <v>18</v>
      </c>
      <c r="B46" s="31" t="s">
        <v>55</v>
      </c>
      <c r="C46" s="32">
        <v>1</v>
      </c>
      <c r="D46" s="32">
        <v>1</v>
      </c>
      <c r="E46" s="25">
        <v>1</v>
      </c>
      <c r="F46" s="25">
        <v>1</v>
      </c>
      <c r="G46" s="26">
        <f t="shared" si="1"/>
        <v>0</v>
      </c>
    </row>
    <row r="47" spans="1:7" ht="15.75" customHeight="1">
      <c r="A47" s="23" t="s">
        <v>22</v>
      </c>
      <c r="B47" s="24" t="s">
        <v>56</v>
      </c>
      <c r="C47" s="29">
        <v>678</v>
      </c>
      <c r="D47" s="29">
        <v>678</v>
      </c>
      <c r="E47" s="25">
        <v>678</v>
      </c>
      <c r="F47" s="25">
        <v>678</v>
      </c>
      <c r="G47" s="26">
        <f t="shared" si="1"/>
        <v>0</v>
      </c>
    </row>
    <row r="48" spans="1:7" ht="15.75" customHeight="1">
      <c r="A48" s="23" t="s">
        <v>24</v>
      </c>
      <c r="B48" s="24" t="s">
        <v>57</v>
      </c>
      <c r="C48" s="29">
        <v>6241</v>
      </c>
      <c r="D48" s="29">
        <v>6241</v>
      </c>
      <c r="E48" s="25">
        <v>4198</v>
      </c>
      <c r="F48" s="25">
        <v>4198</v>
      </c>
      <c r="G48" s="26">
        <f t="shared" si="1"/>
        <v>2043</v>
      </c>
    </row>
    <row r="49" spans="1:7" ht="15.75" customHeight="1">
      <c r="A49" s="23" t="s">
        <v>26</v>
      </c>
      <c r="B49" s="24" t="s">
        <v>58</v>
      </c>
      <c r="C49" s="29">
        <v>3</v>
      </c>
      <c r="D49" s="29">
        <v>3</v>
      </c>
      <c r="E49" s="25">
        <v>108</v>
      </c>
      <c r="F49" s="25">
        <v>108</v>
      </c>
      <c r="G49" s="26">
        <f t="shared" si="1"/>
        <v>-105</v>
      </c>
    </row>
    <row r="50" spans="1:7" ht="23.25" customHeight="1">
      <c r="A50" s="47"/>
      <c r="B50" s="43" t="s">
        <v>59</v>
      </c>
      <c r="C50" s="44">
        <f>SUM(C43:C49)</f>
        <v>10707</v>
      </c>
      <c r="D50" s="44">
        <f>SUM(D43:D49)</f>
        <v>9905</v>
      </c>
      <c r="E50" s="44">
        <f>SUM(E43:E49)</f>
        <v>7247</v>
      </c>
      <c r="F50" s="44">
        <f>SUM(F43:F49)</f>
        <v>7247</v>
      </c>
      <c r="G50" s="48">
        <f t="shared" si="1"/>
        <v>3460</v>
      </c>
    </row>
    <row r="51" spans="1:7" ht="24.75" customHeight="1" thickBot="1">
      <c r="A51" s="49"/>
      <c r="B51" s="50" t="s">
        <v>60</v>
      </c>
      <c r="C51" s="51">
        <f>C38+C50</f>
        <v>241112</v>
      </c>
      <c r="D51" s="51">
        <f>D38+D50</f>
        <v>198718</v>
      </c>
      <c r="E51" s="51">
        <f>E38+E50</f>
        <v>262876</v>
      </c>
      <c r="F51" s="51">
        <f>F38+F50</f>
        <v>202291</v>
      </c>
      <c r="G51" s="52">
        <f t="shared" si="1"/>
        <v>-21764</v>
      </c>
    </row>
    <row r="52" spans="1:7" ht="18" customHeight="1">
      <c r="A52" s="53"/>
      <c r="B52" s="54"/>
      <c r="C52" s="55"/>
      <c r="D52" s="55"/>
      <c r="E52" s="56"/>
      <c r="F52" s="56"/>
      <c r="G52" s="56"/>
    </row>
  </sheetData>
  <sheetProtection/>
  <mergeCells count="9">
    <mergeCell ref="A1:G1"/>
    <mergeCell ref="E2:G2"/>
    <mergeCell ref="G3:G4"/>
    <mergeCell ref="A3:A4"/>
    <mergeCell ref="B3:B4"/>
    <mergeCell ref="C3:C4"/>
    <mergeCell ref="D3:D4"/>
    <mergeCell ref="E3:E4"/>
    <mergeCell ref="F3:F4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2012-06-11T06:26:21Z</dcterms:created>
  <dcterms:modified xsi:type="dcterms:W3CDTF">2012-06-11T06:26:43Z</dcterms:modified>
  <cp:category/>
  <cp:version/>
  <cp:contentType/>
  <cp:contentStatus/>
</cp:coreProperties>
</file>