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240"/>
  </bookViews>
  <sheets>
    <sheet name="verz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B50" i="1"/>
  <c r="C56" i="1" l="1"/>
  <c r="C54" i="1"/>
  <c r="C44" i="1"/>
  <c r="C30" i="1"/>
  <c r="C19" i="1"/>
  <c r="C17" i="1"/>
  <c r="C24" i="1" s="1"/>
  <c r="C13" i="1"/>
  <c r="C9" i="1"/>
  <c r="C5" i="1"/>
  <c r="C29" i="1" l="1"/>
  <c r="C58" i="1" s="1"/>
  <c r="C61" i="1" s="1"/>
  <c r="C4" i="1"/>
  <c r="B5" i="1"/>
  <c r="B9" i="1"/>
  <c r="B13" i="1"/>
  <c r="B17" i="1"/>
  <c r="B19" i="1"/>
  <c r="B21" i="1"/>
  <c r="B27" i="1"/>
  <c r="B30" i="1"/>
  <c r="B44" i="1"/>
  <c r="B54" i="1"/>
  <c r="B56" i="1"/>
  <c r="C62" i="1" l="1"/>
  <c r="C59" i="1"/>
  <c r="B29" i="1"/>
  <c r="B58" i="1" s="1"/>
  <c r="B61" i="1" s="1"/>
  <c r="B4" i="1"/>
  <c r="B24" i="1" s="1"/>
  <c r="B62" i="1" l="1"/>
  <c r="B59" i="1"/>
</calcChain>
</file>

<file path=xl/sharedStrings.xml><?xml version="1.0" encoding="utf-8"?>
<sst xmlns="http://schemas.openxmlformats.org/spreadsheetml/2006/main" count="61" uniqueCount="53">
  <si>
    <t xml:space="preserve">P Ř Í J M Y </t>
  </si>
  <si>
    <t>Úsek správy domovního a bytového fondu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</si>
  <si>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</si>
  <si>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</si>
  <si>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</si>
  <si>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</si>
  <si>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</si>
  <si>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</si>
  <si>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 xml:space="preserve">Úsek - investic a oprav </t>
  </si>
  <si>
    <t>DHDM a materiál</t>
  </si>
  <si>
    <t>Výdaje za studenou vodu, teplo, plyn, elektrickou energii</t>
  </si>
  <si>
    <t>Služby nájemníků - úklid, obsluha kotelen, servis výtahů</t>
  </si>
  <si>
    <t>Běžná údržba v bytech a bytových domech - zařizovací předměty</t>
  </si>
  <si>
    <t>Úsek hospodářské správy</t>
  </si>
  <si>
    <t>Inzeráty k pronájmu a prodeji bytového fondu</t>
  </si>
  <si>
    <t xml:space="preserve">Náklady na správu </t>
  </si>
  <si>
    <t xml:space="preserve">(výdaje na platy, vč. pojistného na soc. a zdrav. pojištění) podílející se na správě domovního a bytového fondu </t>
  </si>
  <si>
    <t>V Ý D A J E  C E L K E M</t>
  </si>
  <si>
    <t>Rozdíl      P Ř Í J M Y  -  V Ý D A J E</t>
  </si>
  <si>
    <t>Kapitálové výdaje</t>
  </si>
  <si>
    <t xml:space="preserve">V Ý D A J E  C E L K E M   (vč. kapitálových výdajů) </t>
  </si>
  <si>
    <t>Rozdíl      P Ř Í J M Y  -  V Ý D A J E  (vč. kapitálových výdajů)</t>
  </si>
  <si>
    <t>Přijaté dotace</t>
  </si>
  <si>
    <t>Invesitční neúčelový transfer z rozpočtu SMO</t>
  </si>
  <si>
    <t>oblast bytového fondu</t>
  </si>
  <si>
    <t>oblast nebytového fondu</t>
  </si>
  <si>
    <t>Komunální služby a územní rozvoj (věcné břemeno - Veolia Energie ČR)</t>
  </si>
  <si>
    <t>ostatní výdaje hrazené z úseku správy DBF</t>
  </si>
  <si>
    <t>Činnost místní správy (náhrady za kolky, vyklízení bytů)</t>
  </si>
  <si>
    <t>ostatní příjmy z úseku správy DBF</t>
  </si>
  <si>
    <t xml:space="preserve">Neinvestiční účelový transfer z rozpočtu SMO </t>
  </si>
  <si>
    <t>Příjmy z poskytování služeb</t>
  </si>
  <si>
    <t>Ostatní příjmy - sankční platby, náhrady od pojišťoven, náhrady soudních poplatků, náhrady za kolky</t>
  </si>
  <si>
    <t>Příjmy z pronájmu ost. nemovitostí a jejich částí</t>
  </si>
  <si>
    <t>Ostatní příjmy - náhrady od pojišťoven, náhrady soudních poplatků</t>
  </si>
  <si>
    <t>Velké opravy a udržování bytového fondu včetně projektových dokumentací</t>
  </si>
  <si>
    <t>Zálohy na služby SVJ, odměny správcům SVJ, zálohy do fondu oprav SVJ</t>
  </si>
  <si>
    <t>Úhrada kolků bezhotovostně, náklady advokáta, soudní stěhování (exekuce)</t>
  </si>
  <si>
    <t>Revize, projekty, posudky, ostatní služby</t>
  </si>
  <si>
    <t>Běžná údržba v bytech a bytových domech - zařizovací předměty; významné opravy (nad 100 tis. Kč)</t>
  </si>
  <si>
    <t>Údržba zeleně, pojištění majetku</t>
  </si>
  <si>
    <t>Revize, deratizace, projekty, posudky, služby pošt</t>
  </si>
  <si>
    <t>Ostatní služby - exekuční stěhování, čištění komínů, kontrola hasící techniky, odečty a rozúčtování tepla a vody, domy ve spoluvlastnictví (úklid společných prostor)</t>
  </si>
  <si>
    <t>Vrácení přeplatků z vyúčtování služeb nájemníků, vrácení nedoplatků z vyúčtování služeb od SVJ, vratky nájmů a služeb z minulých let</t>
  </si>
  <si>
    <t>Podlimitní technické zhodnocení</t>
  </si>
  <si>
    <t>Zařizovací předměty</t>
  </si>
  <si>
    <t>Voda,teplo, elektrická energie (budovy úřadu, odlehčovací služba a kluby seniorů)</t>
  </si>
  <si>
    <t>Paušál za havarijní opravy</t>
  </si>
  <si>
    <t>Opravy ve volných bytech</t>
  </si>
  <si>
    <t>Přehled příjmů a výdajů v oblasti bytového a nebytového fondu (v tis. Kč) 2021</t>
  </si>
  <si>
    <t>Činnost místní správy (přeplatky vyúčtování energií)</t>
  </si>
  <si>
    <t>Komunální rozvoj (drobný dlouhodobý hmotný majetek, nájemné, opravy a udržování)</t>
  </si>
  <si>
    <t>tabulka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</si>
</sst>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1" xfId="1" applyFont="1" applyFill="1" applyBorder="1" applyAlignment="1">
      <alignment horizontal="right"/>
    </xf>
    <xf numFmtId="0" fontId="7" fillId="0" borderId="0" xfId="1" applyFont="1" applyFill="1" applyAlignment="1">
      <alignment horizontal="center"/>
    </xf>
    <xf numFmtId="0" fontId="5" fillId="0" borderId="7" xfId="1" applyFont="1" applyBorder="1"/>
    <xf numFmtId="164" fontId="0" fillId="0" borderId="0" xfId="0" applyNumberFormat="1"/>
    <xf numFmtId="0" fontId="4" fillId="5" borderId="2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7" xfId="0" applyFill="1" applyBorder="1"/>
    <xf numFmtId="0" fontId="4" fillId="5" borderId="10" xfId="1" applyFont="1" applyFill="1" applyBorder="1" applyAlignment="1">
      <alignment horizontal="left" vertical="center"/>
    </xf>
    <xf numFmtId="0" fontId="4" fillId="4" borderId="11" xfId="1" applyFont="1" applyFill="1" applyBorder="1"/>
    <xf numFmtId="0" fontId="4" fillId="6" borderId="12" xfId="1" applyFont="1" applyFill="1" applyBorder="1"/>
    <xf numFmtId="0" fontId="5" fillId="2" borderId="13" xfId="1" applyFont="1" applyFill="1" applyBorder="1"/>
    <xf numFmtId="0" fontId="5" fillId="0" borderId="13" xfId="1" applyFont="1" applyFill="1" applyBorder="1"/>
    <xf numFmtId="0" fontId="4" fillId="6" borderId="14" xfId="1" applyFont="1" applyFill="1" applyBorder="1"/>
    <xf numFmtId="0" fontId="3" fillId="0" borderId="13" xfId="1" applyBorder="1"/>
    <xf numFmtId="0" fontId="9" fillId="6" borderId="13" xfId="1" applyFont="1" applyFill="1" applyBorder="1" applyAlignment="1"/>
    <xf numFmtId="0" fontId="3" fillId="0" borderId="13" xfId="1" applyFont="1" applyFill="1" applyBorder="1" applyAlignment="1"/>
    <xf numFmtId="0" fontId="5" fillId="0" borderId="13" xfId="1" applyFont="1" applyFill="1" applyBorder="1" applyAlignment="1"/>
    <xf numFmtId="0" fontId="5" fillId="0" borderId="14" xfId="1" applyFont="1" applyFill="1" applyBorder="1" applyAlignment="1"/>
    <xf numFmtId="0" fontId="5" fillId="2" borderId="15" xfId="1" applyFont="1" applyFill="1" applyBorder="1"/>
    <xf numFmtId="0" fontId="4" fillId="4" borderId="16" xfId="1" applyFont="1" applyFill="1" applyBorder="1"/>
    <xf numFmtId="3" fontId="4" fillId="4" borderId="16" xfId="1" applyNumberFormat="1" applyFont="1" applyFill="1" applyBorder="1" applyAlignment="1">
      <alignment horizontal="left"/>
    </xf>
    <xf numFmtId="0" fontId="5" fillId="0" borderId="12" xfId="1" applyFont="1" applyBorder="1"/>
    <xf numFmtId="0" fontId="5" fillId="0" borderId="15" xfId="1" applyFont="1" applyBorder="1"/>
    <xf numFmtId="0" fontId="4" fillId="5" borderId="16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/>
    <xf numFmtId="0" fontId="5" fillId="2" borderId="13" xfId="1" applyFont="1" applyFill="1" applyBorder="1" applyAlignment="1">
      <alignment wrapText="1"/>
    </xf>
    <xf numFmtId="0" fontId="5" fillId="0" borderId="14" xfId="1" applyFont="1" applyFill="1" applyBorder="1"/>
    <xf numFmtId="0" fontId="5" fillId="2" borderId="7" xfId="1" applyFont="1" applyFill="1" applyBorder="1"/>
    <xf numFmtId="0" fontId="5" fillId="3" borderId="14" xfId="1" applyFont="1" applyFill="1" applyBorder="1" applyAlignment="1">
      <alignment wrapText="1"/>
    </xf>
    <xf numFmtId="0" fontId="4" fillId="0" borderId="16" xfId="1" applyFont="1" applyBorder="1" applyAlignment="1">
      <alignment horizontal="left" vertical="center"/>
    </xf>
    <xf numFmtId="0" fontId="4" fillId="2" borderId="16" xfId="1" applyFont="1" applyFill="1" applyBorder="1"/>
    <xf numFmtId="0" fontId="4" fillId="0" borderId="16" xfId="1" applyFont="1" applyBorder="1"/>
    <xf numFmtId="164" fontId="8" fillId="4" borderId="3" xfId="0" applyNumberFormat="1" applyFont="1" applyFill="1" applyBorder="1" applyAlignment="1">
      <alignment horizontal="right"/>
    </xf>
    <xf numFmtId="164" fontId="8" fillId="6" borderId="3" xfId="0" applyNumberFormat="1" applyFon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8" fillId="6" borderId="9" xfId="0" applyNumberFormat="1" applyFon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3" fontId="4" fillId="4" borderId="6" xfId="1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4" fillId="4" borderId="2" xfId="1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4" fillId="5" borderId="2" xfId="1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5" borderId="2" xfId="0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6" fillId="4" borderId="6" xfId="1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 vertical="center"/>
    </xf>
    <xf numFmtId="3" fontId="5" fillId="2" borderId="2" xfId="1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0" fillId="0" borderId="0" xfId="0" applyFill="1"/>
  </cellXfs>
  <cellStyles count="2">
    <cellStyle name="Normální" xfId="0" builtinId="0"/>
    <cellStyle name="normální_Xl0000033" xfId="1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zoomScale="80" zoomScaleNormal="80" workbookViewId="0">
      <selection activeCell="I24" sqref="I24"/>
    </sheetView>
  </sheetViews>
  <sheetFormatPr defaultRowHeight="15" x14ac:dyDescent="0.25"/>
  <cols>
    <col min="1" max="1" width="97.5703125" customWidth="1"/>
    <col min="2" max="3" width="12.140625" customWidth="1"/>
    <col min="4" max="4" width="10.42578125" bestFit="1" customWidth="1"/>
  </cols>
  <sheetData>
    <row r="1" spans="1:5" ht="18.75" x14ac:dyDescent="0.3">
      <c r="A1" s="2" t="s">
        <v>49</v>
      </c>
    </row>
    <row r="2" spans="1:5" ht="15.75" thickBot="1" x14ac:dyDescent="0.3">
      <c r="A2" s="1"/>
      <c r="C2" t="s">
        <v>52</v>
      </c>
    </row>
    <row r="3" spans="1:5" ht="15.75" thickBot="1" x14ac:dyDescent="0.3">
      <c r="A3" s="8" t="s">
        <v>0</v>
      </c>
      <c r="B3" s="5">
        <v>2020</v>
      </c>
      <c r="C3" s="5">
        <v>2021</v>
      </c>
    </row>
    <row r="4" spans="1:5" x14ac:dyDescent="0.25">
      <c r="A4" s="9" t="s">
        <v>1</v>
      </c>
      <c r="B4" s="34">
        <f>B5+B9+B13</f>
        <v>127737</v>
      </c>
      <c r="C4" s="34">
        <f>C5+C9+C13</f>
        <v>138341</v>
      </c>
    </row>
    <row r="5" spans="1:5" x14ac:dyDescent="0.25">
      <c r="A5" s="10" t="s">
        <v>24</v>
      </c>
      <c r="B5" s="35">
        <f>SUM(B6:B8)</f>
        <v>83757</v>
      </c>
      <c r="C5" s="35">
        <f>SUM(C6:C8)</f>
        <v>91582</v>
      </c>
    </row>
    <row r="6" spans="1:5" x14ac:dyDescent="0.25">
      <c r="A6" s="11" t="s">
        <v>31</v>
      </c>
      <c r="B6" s="59">
        <v>24325</v>
      </c>
      <c r="C6" s="59">
        <v>27612</v>
      </c>
    </row>
    <row r="7" spans="1:5" x14ac:dyDescent="0.25">
      <c r="A7" s="12" t="s">
        <v>33</v>
      </c>
      <c r="B7" s="36">
        <v>58324</v>
      </c>
      <c r="C7" s="36">
        <v>63256</v>
      </c>
    </row>
    <row r="8" spans="1:5" x14ac:dyDescent="0.25">
      <c r="A8" s="7" t="s">
        <v>32</v>
      </c>
      <c r="B8" s="36">
        <v>1108</v>
      </c>
      <c r="C8" s="36">
        <v>714</v>
      </c>
    </row>
    <row r="9" spans="1:5" x14ac:dyDescent="0.25">
      <c r="A9" s="13" t="s">
        <v>25</v>
      </c>
      <c r="B9" s="37">
        <f>SUM(B10:B12)</f>
        <v>43961</v>
      </c>
      <c r="C9" s="37">
        <f>SUM(C10:C12)</f>
        <v>46733</v>
      </c>
    </row>
    <row r="10" spans="1:5" x14ac:dyDescent="0.25">
      <c r="A10" s="14" t="s">
        <v>31</v>
      </c>
      <c r="B10" s="38">
        <v>7358</v>
      </c>
      <c r="C10" s="38">
        <v>7726</v>
      </c>
    </row>
    <row r="11" spans="1:5" x14ac:dyDescent="0.25">
      <c r="A11" s="14" t="s">
        <v>33</v>
      </c>
      <c r="B11" s="38">
        <v>34738</v>
      </c>
      <c r="C11" s="38">
        <v>38970</v>
      </c>
    </row>
    <row r="12" spans="1:5" x14ac:dyDescent="0.25">
      <c r="A12" s="7" t="s">
        <v>34</v>
      </c>
      <c r="B12" s="38">
        <v>1865</v>
      </c>
      <c r="C12" s="38">
        <v>37</v>
      </c>
    </row>
    <row r="13" spans="1:5" x14ac:dyDescent="0.25">
      <c r="A13" s="15" t="s">
        <v>29</v>
      </c>
      <c r="B13" s="37">
        <f>SUM(B14:B16)</f>
        <v>19</v>
      </c>
      <c r="C13" s="37">
        <f>SUM(C14:C16)</f>
        <v>26</v>
      </c>
    </row>
    <row r="14" spans="1:5" x14ac:dyDescent="0.25">
      <c r="A14" s="16" t="s">
        <v>26</v>
      </c>
      <c r="B14" s="39">
        <v>16</v>
      </c>
      <c r="C14" s="39">
        <v>20</v>
      </c>
    </row>
    <row r="15" spans="1:5" x14ac:dyDescent="0.25">
      <c r="A15" s="17" t="s">
        <v>50</v>
      </c>
      <c r="B15" s="39">
        <v>0</v>
      </c>
      <c r="C15" s="39">
        <v>6</v>
      </c>
      <c r="E15" s="4"/>
    </row>
    <row r="16" spans="1:5" ht="15.75" thickBot="1" x14ac:dyDescent="0.3">
      <c r="A16" s="18" t="s">
        <v>28</v>
      </c>
      <c r="B16" s="39">
        <v>3</v>
      </c>
      <c r="C16" s="39">
        <v>0</v>
      </c>
    </row>
    <row r="17" spans="1:6" x14ac:dyDescent="0.25">
      <c r="A17" s="9" t="s">
        <v>2</v>
      </c>
      <c r="B17" s="40">
        <f>SUM(B18)</f>
        <v>635</v>
      </c>
      <c r="C17" s="40">
        <f>SUM(C18)</f>
        <v>3708</v>
      </c>
    </row>
    <row r="18" spans="1:6" ht="15.75" thickBot="1" x14ac:dyDescent="0.3">
      <c r="A18" s="19" t="s">
        <v>3</v>
      </c>
      <c r="B18" s="41">
        <v>635</v>
      </c>
      <c r="C18" s="41">
        <v>3708</v>
      </c>
    </row>
    <row r="19" spans="1:6" ht="15.75" thickBot="1" x14ac:dyDescent="0.3">
      <c r="A19" s="20" t="s">
        <v>4</v>
      </c>
      <c r="B19" s="42">
        <f>SUM(B20)</f>
        <v>870</v>
      </c>
      <c r="C19" s="42">
        <f>SUM(C20)</f>
        <v>4949</v>
      </c>
      <c r="F19" s="4"/>
    </row>
    <row r="20" spans="1:6" ht="15.75" thickBot="1" x14ac:dyDescent="0.3">
      <c r="A20" s="3" t="s">
        <v>5</v>
      </c>
      <c r="B20" s="43">
        <v>870</v>
      </c>
      <c r="C20" s="43">
        <v>4949</v>
      </c>
    </row>
    <row r="21" spans="1:6" ht="15.75" thickBot="1" x14ac:dyDescent="0.3">
      <c r="A21" s="21" t="s">
        <v>22</v>
      </c>
      <c r="B21" s="44">
        <f>SUM(B22:B23)</f>
        <v>23706</v>
      </c>
      <c r="C21" s="44">
        <v>7958</v>
      </c>
    </row>
    <row r="22" spans="1:6" x14ac:dyDescent="0.25">
      <c r="A22" s="22" t="s">
        <v>30</v>
      </c>
      <c r="B22" s="45">
        <v>1809</v>
      </c>
      <c r="C22" s="45">
        <v>2839</v>
      </c>
    </row>
    <row r="23" spans="1:6" ht="15.75" thickBot="1" x14ac:dyDescent="0.3">
      <c r="A23" s="23" t="s">
        <v>23</v>
      </c>
      <c r="B23" s="46">
        <v>21897</v>
      </c>
      <c r="C23" s="46">
        <v>5119</v>
      </c>
    </row>
    <row r="24" spans="1:6" ht="15.75" thickBot="1" x14ac:dyDescent="0.3">
      <c r="A24" s="24" t="s">
        <v>6</v>
      </c>
      <c r="B24" s="47">
        <f>B4+B17+B19+B21</f>
        <v>152948</v>
      </c>
      <c r="C24" s="47">
        <f>C4+C17+C19+C21</f>
        <v>154956</v>
      </c>
    </row>
    <row r="25" spans="1:6" ht="15.75" thickBot="1" x14ac:dyDescent="0.3">
      <c r="A25" s="3"/>
      <c r="B25" s="48"/>
      <c r="C25" s="48"/>
    </row>
    <row r="26" spans="1:6" ht="15.75" thickBot="1" x14ac:dyDescent="0.3">
      <c r="A26" s="8" t="s">
        <v>7</v>
      </c>
      <c r="B26" s="49"/>
      <c r="C26" s="49"/>
    </row>
    <row r="27" spans="1:6" x14ac:dyDescent="0.25">
      <c r="A27" s="9" t="s">
        <v>8</v>
      </c>
      <c r="B27" s="50">
        <f>SUM(B28:B28)</f>
        <v>2168</v>
      </c>
      <c r="C27" s="50">
        <v>10974</v>
      </c>
    </row>
    <row r="28" spans="1:6" ht="15.75" thickBot="1" x14ac:dyDescent="0.3">
      <c r="A28" s="25" t="s">
        <v>35</v>
      </c>
      <c r="B28" s="51">
        <v>2168</v>
      </c>
      <c r="C28" s="51"/>
    </row>
    <row r="29" spans="1:6" x14ac:dyDescent="0.25">
      <c r="A29" s="9" t="s">
        <v>1</v>
      </c>
      <c r="B29" s="52">
        <f>SUM(B30+B44+B50)</f>
        <v>73604</v>
      </c>
      <c r="C29" s="52">
        <f>SUM(C30+C44+C50)</f>
        <v>83634</v>
      </c>
    </row>
    <row r="30" spans="1:6" x14ac:dyDescent="0.25">
      <c r="A30" s="10" t="s">
        <v>24</v>
      </c>
      <c r="B30" s="35">
        <f>SUM(B31:B43)</f>
        <v>66547</v>
      </c>
      <c r="C30" s="35">
        <f>SUM(C31:C43)</f>
        <v>76435</v>
      </c>
    </row>
    <row r="31" spans="1:6" x14ac:dyDescent="0.25">
      <c r="A31" s="26" t="s">
        <v>9</v>
      </c>
      <c r="B31" s="36">
        <v>28</v>
      </c>
      <c r="C31" s="36">
        <v>14</v>
      </c>
    </row>
    <row r="32" spans="1:6" x14ac:dyDescent="0.25">
      <c r="A32" s="26" t="s">
        <v>44</v>
      </c>
      <c r="B32" s="36">
        <v>517</v>
      </c>
      <c r="C32" s="36">
        <v>627</v>
      </c>
    </row>
    <row r="33" spans="1:4" x14ac:dyDescent="0.25">
      <c r="A33" s="11" t="s">
        <v>10</v>
      </c>
      <c r="B33" s="36">
        <v>19669</v>
      </c>
      <c r="C33" s="36">
        <v>21491</v>
      </c>
    </row>
    <row r="34" spans="1:4" x14ac:dyDescent="0.25">
      <c r="A34" s="27" t="s">
        <v>11</v>
      </c>
      <c r="B34" s="36">
        <v>1328</v>
      </c>
      <c r="C34" s="36">
        <v>1320</v>
      </c>
    </row>
    <row r="35" spans="1:4" x14ac:dyDescent="0.25">
      <c r="A35" s="11" t="s">
        <v>36</v>
      </c>
      <c r="B35" s="36">
        <v>20482</v>
      </c>
      <c r="C35" s="36">
        <v>20417</v>
      </c>
      <c r="D35" s="4"/>
    </row>
    <row r="36" spans="1:4" x14ac:dyDescent="0.25">
      <c r="A36" s="11" t="s">
        <v>41</v>
      </c>
      <c r="B36" s="36">
        <v>572</v>
      </c>
      <c r="C36" s="36">
        <v>1037</v>
      </c>
      <c r="D36" s="6"/>
    </row>
    <row r="37" spans="1:4" ht="30" x14ac:dyDescent="0.25">
      <c r="A37" s="27" t="s">
        <v>42</v>
      </c>
      <c r="B37" s="36">
        <v>1523</v>
      </c>
      <c r="C37" s="36">
        <v>1729</v>
      </c>
    </row>
    <row r="38" spans="1:4" x14ac:dyDescent="0.25">
      <c r="A38" s="27" t="s">
        <v>45</v>
      </c>
      <c r="B38" s="36">
        <v>1026</v>
      </c>
      <c r="C38" s="36">
        <v>1461</v>
      </c>
    </row>
    <row r="39" spans="1:4" x14ac:dyDescent="0.25">
      <c r="A39" s="11" t="s">
        <v>12</v>
      </c>
      <c r="B39" s="36">
        <v>5676</v>
      </c>
      <c r="C39" s="36">
        <v>10955</v>
      </c>
    </row>
    <row r="40" spans="1:4" x14ac:dyDescent="0.25">
      <c r="A40" s="11" t="s">
        <v>47</v>
      </c>
      <c r="B40" s="36">
        <v>10</v>
      </c>
      <c r="C40" s="36">
        <v>106</v>
      </c>
    </row>
    <row r="41" spans="1:4" x14ac:dyDescent="0.25">
      <c r="A41" s="11" t="s">
        <v>48</v>
      </c>
      <c r="B41" s="36">
        <v>12305</v>
      </c>
      <c r="C41" s="36">
        <v>14074</v>
      </c>
    </row>
    <row r="42" spans="1:4" x14ac:dyDescent="0.25">
      <c r="A42" s="11" t="s">
        <v>37</v>
      </c>
      <c r="B42" s="36">
        <v>67</v>
      </c>
      <c r="C42" s="36">
        <v>47</v>
      </c>
    </row>
    <row r="43" spans="1:4" ht="30" x14ac:dyDescent="0.25">
      <c r="A43" s="27" t="s">
        <v>43</v>
      </c>
      <c r="B43" s="36">
        <v>3344</v>
      </c>
      <c r="C43" s="36">
        <v>3157</v>
      </c>
    </row>
    <row r="44" spans="1:4" x14ac:dyDescent="0.25">
      <c r="A44" s="13" t="s">
        <v>25</v>
      </c>
      <c r="B44" s="37">
        <f>SUM(B45:B49)</f>
        <v>4398</v>
      </c>
      <c r="C44" s="37">
        <f>SUM(C45:C49)</f>
        <v>4057</v>
      </c>
    </row>
    <row r="45" spans="1:4" x14ac:dyDescent="0.25">
      <c r="A45" s="28" t="s">
        <v>9</v>
      </c>
      <c r="B45" s="53">
        <v>0</v>
      </c>
      <c r="C45" s="53">
        <v>0</v>
      </c>
    </row>
    <row r="46" spans="1:4" x14ac:dyDescent="0.25">
      <c r="A46" s="28" t="s">
        <v>44</v>
      </c>
      <c r="B46" s="53">
        <v>23</v>
      </c>
      <c r="C46" s="53">
        <v>0</v>
      </c>
    </row>
    <row r="47" spans="1:4" x14ac:dyDescent="0.25">
      <c r="A47" s="28" t="s">
        <v>38</v>
      </c>
      <c r="B47" s="53">
        <v>512</v>
      </c>
      <c r="C47" s="53">
        <v>477</v>
      </c>
    </row>
    <row r="48" spans="1:4" x14ac:dyDescent="0.25">
      <c r="A48" s="28" t="s">
        <v>39</v>
      </c>
      <c r="B48" s="53">
        <v>2296</v>
      </c>
      <c r="C48" s="53">
        <v>2067</v>
      </c>
    </row>
    <row r="49" spans="1:3" ht="30" x14ac:dyDescent="0.25">
      <c r="A49" s="27" t="s">
        <v>43</v>
      </c>
      <c r="B49" s="53">
        <v>1567</v>
      </c>
      <c r="C49" s="53">
        <v>1513</v>
      </c>
    </row>
    <row r="50" spans="1:3" x14ac:dyDescent="0.25">
      <c r="A50" s="13" t="s">
        <v>27</v>
      </c>
      <c r="B50" s="37">
        <f>SUM(B51:B53)</f>
        <v>2659</v>
      </c>
      <c r="C50" s="37">
        <f>SUM(C51:C53)</f>
        <v>3142</v>
      </c>
    </row>
    <row r="51" spans="1:3" s="60" customFormat="1" x14ac:dyDescent="0.25">
      <c r="A51" s="28" t="s">
        <v>51</v>
      </c>
      <c r="B51" s="53">
        <v>0</v>
      </c>
      <c r="C51" s="53">
        <v>96</v>
      </c>
    </row>
    <row r="52" spans="1:3" x14ac:dyDescent="0.25">
      <c r="A52" s="28" t="s">
        <v>46</v>
      </c>
      <c r="B52" s="53">
        <v>2321</v>
      </c>
      <c r="C52" s="53">
        <v>2864</v>
      </c>
    </row>
    <row r="53" spans="1:3" ht="15.75" thickBot="1" x14ac:dyDescent="0.3">
      <c r="A53" s="28" t="s">
        <v>40</v>
      </c>
      <c r="B53" s="53">
        <v>338</v>
      </c>
      <c r="C53" s="53">
        <v>182</v>
      </c>
    </row>
    <row r="54" spans="1:3" x14ac:dyDescent="0.25">
      <c r="A54" s="9" t="s">
        <v>13</v>
      </c>
      <c r="B54" s="42">
        <f>SUM(B55)</f>
        <v>18</v>
      </c>
      <c r="C54" s="42">
        <f>SUM(C55)</f>
        <v>18</v>
      </c>
    </row>
    <row r="55" spans="1:3" ht="15.75" thickBot="1" x14ac:dyDescent="0.3">
      <c r="A55" s="29" t="s">
        <v>14</v>
      </c>
      <c r="B55" s="54">
        <v>18</v>
      </c>
      <c r="C55" s="54">
        <v>18</v>
      </c>
    </row>
    <row r="56" spans="1:3" x14ac:dyDescent="0.25">
      <c r="A56" s="9" t="s">
        <v>15</v>
      </c>
      <c r="B56" s="55">
        <f>SUM(B57)</f>
        <v>19813</v>
      </c>
      <c r="C56" s="55">
        <f>SUM(C57)</f>
        <v>20580</v>
      </c>
    </row>
    <row r="57" spans="1:3" ht="30.75" thickBot="1" x14ac:dyDescent="0.3">
      <c r="A57" s="30" t="s">
        <v>16</v>
      </c>
      <c r="B57" s="53">
        <v>19813</v>
      </c>
      <c r="C57" s="53">
        <v>20580</v>
      </c>
    </row>
    <row r="58" spans="1:3" ht="15.75" thickBot="1" x14ac:dyDescent="0.3">
      <c r="A58" s="24" t="s">
        <v>17</v>
      </c>
      <c r="B58" s="47">
        <f>B27+B29+B54+B56</f>
        <v>95603</v>
      </c>
      <c r="C58" s="47">
        <f>C27+C29+C54+C56</f>
        <v>115206</v>
      </c>
    </row>
    <row r="59" spans="1:3" ht="15.75" thickBot="1" x14ac:dyDescent="0.3">
      <c r="A59" s="31" t="s">
        <v>18</v>
      </c>
      <c r="B59" s="56">
        <f>B24-B58</f>
        <v>57345</v>
      </c>
      <c r="C59" s="56">
        <f>C24-C58</f>
        <v>39750</v>
      </c>
    </row>
    <row r="60" spans="1:3" ht="15.75" thickBot="1" x14ac:dyDescent="0.3">
      <c r="A60" s="32" t="s">
        <v>19</v>
      </c>
      <c r="B60" s="57">
        <v>46978</v>
      </c>
      <c r="C60" s="57">
        <v>21016</v>
      </c>
    </row>
    <row r="61" spans="1:3" ht="15.75" thickBot="1" x14ac:dyDescent="0.3">
      <c r="A61" s="33" t="s">
        <v>20</v>
      </c>
      <c r="B61" s="58">
        <f>B58+B60</f>
        <v>142581</v>
      </c>
      <c r="C61" s="58">
        <f>C58+C60</f>
        <v>136222</v>
      </c>
    </row>
    <row r="62" spans="1:3" ht="15.75" thickBot="1" x14ac:dyDescent="0.3">
      <c r="A62" s="24" t="s">
        <v>21</v>
      </c>
      <c r="B62" s="47">
        <f>B24-B61</f>
        <v>10367</v>
      </c>
      <c r="C62" s="47">
        <f>C24-C61</f>
        <v>18734</v>
      </c>
    </row>
  </sheetData>
  <printOptions gridLines="1"/>
  <pageMargins left="0.70866141732283472" right="0.70866141732283472" top="0.55118110236220474" bottom="0.55118110236220474" header="0.31496062992125984" footer="0.31496062992125984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verze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2022-05-18T14:37:31Z</dcterms:modified>
</cp:coreProperties>
</file>