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3250" windowHeight="12570"/>
  </bookViews>
  <sheets>
    <sheet name="List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B22" i="1"/>
  <c r="C51" i="1" l="1"/>
  <c r="B51" i="1"/>
  <c r="C20" i="1"/>
  <c r="C25" i="1" s="1"/>
  <c r="B20" i="1"/>
  <c r="B25" i="1" s="1"/>
  <c r="C30" i="1"/>
  <c r="B30" i="1"/>
  <c r="C55" i="1" l="1"/>
  <c r="B55" i="1"/>
  <c r="C27" i="1" l="1"/>
  <c r="C53" i="1" s="1"/>
  <c r="C54" i="1" s="1"/>
  <c r="C59" i="1" l="1"/>
  <c r="C60" i="1" s="1"/>
  <c r="B32" i="1"/>
  <c r="B27" i="1"/>
  <c r="B53" i="1" l="1"/>
  <c r="B59" i="1" s="1"/>
  <c r="B60" i="1" s="1"/>
  <c r="B54" i="1" l="1"/>
</calcChain>
</file>

<file path=xl/sharedStrings.xml><?xml version="1.0" encoding="utf-8"?>
<sst xmlns="http://schemas.openxmlformats.org/spreadsheetml/2006/main" count="58" uniqueCount="57">
  <si>
    <t xml:space="preserve">P Ř Í J M Y </t>
  </si>
  <si>
    <t>Úsek správy domovního a bytového fondu</t>
  </si>
  <si>
    <t>Příjmy z poskytování služeb:</t>
  </si>
  <si>
    <t>příjem záloh na služby</t>
  </si>
  <si>
    <t>příjem nedoplatků z VS - nájemníci</t>
  </si>
  <si>
    <t>příjem přeplatků z VS - SVJ</t>
  </si>
  <si>
    <t>Příjmy z pronájmu ost. nemovitostí a jejich částí:</t>
  </si>
  <si>
    <t xml:space="preserve">příjmy z pronájmu  </t>
  </si>
  <si>
    <t>poplatky z prodlení</t>
  </si>
  <si>
    <t>úroky z prodlení</t>
  </si>
  <si>
    <t>Náhrady od pojišťoven</t>
  </si>
  <si>
    <t>Náhrady soudních poplatků</t>
  </si>
  <si>
    <t>Náhrady za kolky</t>
  </si>
  <si>
    <t xml:space="preserve">Úsek financí a rozpočtu </t>
  </si>
  <si>
    <t>Příjmy z pronájmu ostatních nemovitostí a jejich částí</t>
  </si>
  <si>
    <t>Úsek privatizace domovního a bytového fondu</t>
  </si>
  <si>
    <t>Příjmy z prodeje ostatních nemovitostí a jejich částí</t>
  </si>
  <si>
    <t>P Ř Í J M Y  C E L K E M</t>
  </si>
  <si>
    <t xml:space="preserve">V Ý D A J E </t>
  </si>
  <si>
    <t xml:space="preserve">Úsek - investic a oprav </t>
  </si>
  <si>
    <t>Velké opravy a udržování bytového fondu</t>
  </si>
  <si>
    <t>Projektová dokumentace k velkým opravám, autor. dozor</t>
  </si>
  <si>
    <t xml:space="preserve">Úsek privatizace domovního a bytového fondu - 30% slevy z kupní ceny bytových jednotek </t>
  </si>
  <si>
    <t>Znalecké posudky k prodeji bytových jednotek</t>
  </si>
  <si>
    <t>DHDM a materiál</t>
  </si>
  <si>
    <t>Výdaje za studenou vodu, teplo, plyn, elektrickou energii</t>
  </si>
  <si>
    <t>Služby pošt</t>
  </si>
  <si>
    <t>Služby nájemníků - úklid, obsluha kotelen, servis výtahů</t>
  </si>
  <si>
    <t>Zálohy na služby SVJ</t>
  </si>
  <si>
    <t>Odměny správcům SVJ</t>
  </si>
  <si>
    <t>Revize, deratizace</t>
  </si>
  <si>
    <t>Ostraha objektů</t>
  </si>
  <si>
    <t>Ostatní služby - exekuční stěhování, čištění komínů, kontrola hasící techniky, odečty a rozúčtování tepla a vody</t>
  </si>
  <si>
    <t>Ostatní služby - domy ve spoluvlastnictví (úklid společných prostor)</t>
  </si>
  <si>
    <t>Zálohy do fondu oprav SVJ</t>
  </si>
  <si>
    <t>Běžná údržba v bytech a bytových domech - zařizovací předměty</t>
  </si>
  <si>
    <t>Úhrada kolků bezhotovostně, náklady advokáta</t>
  </si>
  <si>
    <t>Vrácení přeplatků z vyúčtování služeb nájemníků</t>
  </si>
  <si>
    <t>Vrácení nedoplatků z vyúčtování služeb od SVJ</t>
  </si>
  <si>
    <t xml:space="preserve">Vratky nájmů a služeb z minulých let </t>
  </si>
  <si>
    <t>Úsek hospodářské správy</t>
  </si>
  <si>
    <t>Inzeráty k pronájmu a prodeji bytového fondu</t>
  </si>
  <si>
    <t xml:space="preserve">Náklady na správu </t>
  </si>
  <si>
    <t xml:space="preserve">(výdaje na platy, vč. pojistného na soc. a zdrav. pojištění) podílející se na správě domovního a bytového fondu </t>
  </si>
  <si>
    <t>V Ý D A J E  C E L K E M</t>
  </si>
  <si>
    <t>Rozdíl      P Ř Í J M Y  -  V Ý D A J E</t>
  </si>
  <si>
    <t>Kapitálové výdaje</t>
  </si>
  <si>
    <t>Projektová dokumentace k investicím</t>
  </si>
  <si>
    <t>Technické zhodnocení provedeno nájemcem</t>
  </si>
  <si>
    <t>Investiční akce</t>
  </si>
  <si>
    <t xml:space="preserve">V Ý D A J E  C E L K E M   (vč. kapitálových výdajů) </t>
  </si>
  <si>
    <t>Rozdíl      P Ř Í J M Y  -  V Ý D A J E  (vč. kapitálových výdajů)</t>
  </si>
  <si>
    <t>Přehled příjmů a výdajů v oblasti bytového fondu (v tis. Kč) 2018 - 2019</t>
  </si>
  <si>
    <t>Přijaté dotace</t>
  </si>
  <si>
    <t>Neinvestiční transfer z rozpočtu SMO "Koncepce bydlení a její pilotní ověření v Ostravě"</t>
  </si>
  <si>
    <t>Invesitční neúčelový transfer z rozpočtu SMO</t>
  </si>
  <si>
    <t>tab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</si>
</sst>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2" borderId="2" xfId="1" applyFont="1" applyFill="1" applyBorder="1" applyAlignment="1">
      <alignment horizontal="left" vertical="center"/>
    </xf>
    <xf numFmtId="0" fontId="3" fillId="0" borderId="8" xfId="1" applyFont="1" applyBorder="1"/>
    <xf numFmtId="0" fontId="2" fillId="2" borderId="9" xfId="1" applyFont="1" applyFill="1" applyBorder="1" applyAlignment="1">
      <alignment horizontal="left" vertical="center"/>
    </xf>
    <xf numFmtId="0" fontId="3" fillId="3" borderId="10" xfId="1" applyFont="1" applyFill="1" applyBorder="1"/>
    <xf numFmtId="0" fontId="3" fillId="4" borderId="6" xfId="1" applyFont="1" applyFill="1" applyBorder="1" applyAlignment="1">
      <alignment wrapText="1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/>
    <xf numFmtId="0" fontId="2" fillId="3" borderId="4" xfId="1" applyFont="1" applyFill="1" applyBorder="1"/>
    <xf numFmtId="0" fontId="3" fillId="3" borderId="5" xfId="1" applyFont="1" applyFill="1" applyBorder="1"/>
    <xf numFmtId="0" fontId="3" fillId="3" borderId="5" xfId="1" applyFont="1" applyFill="1" applyBorder="1" applyAlignment="1">
      <alignment horizontal="left" indent="4"/>
    </xf>
    <xf numFmtId="0" fontId="3" fillId="3" borderId="6" xfId="1" applyFont="1" applyFill="1" applyBorder="1"/>
    <xf numFmtId="0" fontId="3" fillId="3" borderId="7" xfId="1" applyFont="1" applyFill="1" applyBorder="1"/>
    <xf numFmtId="0" fontId="2" fillId="3" borderId="3" xfId="1" applyFont="1" applyFill="1" applyBorder="1"/>
    <xf numFmtId="0" fontId="3" fillId="3" borderId="1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wrapText="1"/>
    </xf>
    <xf numFmtId="0" fontId="3" fillId="3" borderId="7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wrapText="1"/>
    </xf>
    <xf numFmtId="0" fontId="3" fillId="3" borderId="8" xfId="1" applyFont="1" applyFill="1" applyBorder="1"/>
    <xf numFmtId="0" fontId="2" fillId="2" borderId="12" xfId="1" applyFont="1" applyFill="1" applyBorder="1" applyAlignment="1">
      <alignment horizontal="center" vertical="center" wrapText="1"/>
    </xf>
    <xf numFmtId="3" fontId="2" fillId="3" borderId="14" xfId="1" applyNumberFormat="1" applyFont="1" applyFill="1" applyBorder="1" applyAlignment="1">
      <alignment horizontal="center"/>
    </xf>
    <xf numFmtId="3" fontId="3" fillId="3" borderId="15" xfId="1" quotePrefix="1" applyNumberFormat="1" applyFont="1" applyFill="1" applyBorder="1" applyAlignment="1">
      <alignment horizontal="center"/>
    </xf>
    <xf numFmtId="3" fontId="3" fillId="3" borderId="15" xfId="1" applyNumberFormat="1" applyFont="1" applyFill="1" applyBorder="1" applyAlignment="1">
      <alignment horizontal="center"/>
    </xf>
    <xf numFmtId="3" fontId="3" fillId="3" borderId="16" xfId="1" applyNumberFormat="1" applyFont="1" applyFill="1" applyBorder="1" applyAlignment="1">
      <alignment horizontal="center"/>
    </xf>
    <xf numFmtId="3" fontId="3" fillId="3" borderId="17" xfId="1" applyNumberFormat="1" applyFont="1" applyFill="1" applyBorder="1" applyAlignment="1">
      <alignment horizontal="center"/>
    </xf>
    <xf numFmtId="3" fontId="3" fillId="3" borderId="18" xfId="1" applyNumberFormat="1" applyFont="1" applyFill="1" applyBorder="1" applyAlignment="1">
      <alignment horizontal="center"/>
    </xf>
    <xf numFmtId="3" fontId="3" fillId="3" borderId="12" xfId="1" applyNumberFormat="1" applyFont="1" applyFill="1" applyBorder="1" applyAlignment="1">
      <alignment horizontal="center"/>
    </xf>
    <xf numFmtId="3" fontId="2" fillId="2" borderId="19" xfId="1" applyNumberFormat="1" applyFont="1" applyFill="1" applyBorder="1" applyAlignment="1">
      <alignment horizontal="center" vertical="center"/>
    </xf>
    <xf numFmtId="3" fontId="3" fillId="3" borderId="20" xfId="1" applyNumberFormat="1" applyFont="1" applyFill="1" applyBorder="1" applyAlignment="1">
      <alignment horizontal="center"/>
    </xf>
    <xf numFmtId="3" fontId="4" fillId="3" borderId="16" xfId="1" applyNumberFormat="1" applyFont="1" applyFill="1" applyBorder="1" applyAlignment="1">
      <alignment horizontal="center"/>
    </xf>
    <xf numFmtId="3" fontId="4" fillId="3" borderId="16" xfId="1" applyNumberFormat="1" applyFont="1" applyFill="1" applyBorder="1" applyAlignment="1">
      <alignment horizontal="center" vertical="center"/>
    </xf>
    <xf numFmtId="3" fontId="4" fillId="3" borderId="17" xfId="1" applyNumberFormat="1" applyFont="1" applyFill="1" applyBorder="1" applyAlignment="1">
      <alignment horizontal="center"/>
    </xf>
    <xf numFmtId="3" fontId="4" fillId="3" borderId="18" xfId="1" applyNumberFormat="1" applyFont="1" applyFill="1" applyBorder="1" applyAlignment="1">
      <alignment horizontal="center"/>
    </xf>
    <xf numFmtId="3" fontId="3" fillId="3" borderId="21" xfId="1" applyNumberFormat="1" applyFont="1" applyFill="1" applyBorder="1" applyAlignment="1">
      <alignment horizontal="center"/>
    </xf>
    <xf numFmtId="3" fontId="5" fillId="3" borderId="22" xfId="1" applyNumberFormat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horizontal="center" vertical="center"/>
    </xf>
    <xf numFmtId="3" fontId="2" fillId="5" borderId="19" xfId="1" applyNumberFormat="1" applyFont="1" applyFill="1" applyBorder="1" applyAlignment="1">
      <alignment horizontal="center" vertical="center"/>
    </xf>
    <xf numFmtId="3" fontId="2" fillId="0" borderId="19" xfId="1" applyNumberFormat="1" applyFont="1" applyBorder="1" applyAlignment="1">
      <alignment horizontal="center" vertical="center"/>
    </xf>
    <xf numFmtId="3" fontId="2" fillId="0" borderId="19" xfId="1" applyNumberFormat="1" applyFont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2" fillId="0" borderId="3" xfId="1" applyNumberFormat="1" applyFont="1" applyBorder="1" applyAlignment="1">
      <alignment horizontal="center" vertical="center"/>
    </xf>
    <xf numFmtId="0" fontId="3" fillId="0" borderId="5" xfId="1" applyFont="1" applyBorder="1"/>
    <xf numFmtId="0" fontId="3" fillId="0" borderId="7" xfId="1" applyFont="1" applyBorder="1"/>
    <xf numFmtId="0" fontId="2" fillId="3" borderId="9" xfId="1" applyFont="1" applyFill="1" applyBorder="1"/>
    <xf numFmtId="3" fontId="3" fillId="3" borderId="3" xfId="1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3" fontId="2" fillId="3" borderId="25" xfId="1" applyNumberFormat="1" applyFont="1" applyFill="1" applyBorder="1" applyAlignment="1">
      <alignment horizontal="center"/>
    </xf>
    <xf numFmtId="3" fontId="2" fillId="2" borderId="3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/>
    </xf>
    <xf numFmtId="3" fontId="3" fillId="3" borderId="19" xfId="1" applyNumberFormat="1" applyFont="1" applyFill="1" applyBorder="1" applyAlignment="1">
      <alignment horizontal="center"/>
    </xf>
    <xf numFmtId="3" fontId="3" fillId="0" borderId="16" xfId="1" applyNumberFormat="1" applyFont="1" applyFill="1" applyBorder="1" applyAlignment="1">
      <alignment horizontal="center"/>
    </xf>
    <xf numFmtId="3" fontId="3" fillId="0" borderId="18" xfId="1" applyNumberFormat="1" applyFont="1" applyFill="1" applyBorder="1" applyAlignment="1">
      <alignment horizontal="center"/>
    </xf>
    <xf numFmtId="3" fontId="5" fillId="3" borderId="25" xfId="1" applyNumberFormat="1" applyFon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/>
    </xf>
    <xf numFmtId="0" fontId="3" fillId="0" borderId="13" xfId="1" applyFont="1" applyBorder="1"/>
    <xf numFmtId="3" fontId="3" fillId="3" borderId="13" xfId="1" applyNumberFormat="1" applyFont="1" applyFill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0" fontId="3" fillId="0" borderId="23" xfId="1" applyFont="1" applyBorder="1"/>
    <xf numFmtId="3" fontId="3" fillId="3" borderId="23" xfId="1" applyNumberFormat="1" applyFont="1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3" fontId="2" fillId="3" borderId="3" xfId="1" applyNumberFormat="1" applyFont="1" applyFill="1" applyBorder="1" applyAlignment="1">
      <alignment horizontal="left"/>
    </xf>
    <xf numFmtId="3" fontId="2" fillId="3" borderId="19" xfId="1" applyNumberFormat="1" applyFont="1" applyFill="1" applyBorder="1" applyAlignment="1">
      <alignment horizontal="center"/>
    </xf>
    <xf numFmtId="3" fontId="2" fillId="3" borderId="3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1" xfId="0" applyFont="1" applyBorder="1" applyAlignment="1">
      <alignment horizontal="right"/>
    </xf>
  </cellXfs>
  <cellStyles count="2">
    <cellStyle name="Normální" xfId="0" builtinId="0"/>
    <cellStyle name="normální_Xl0000033" xfId="1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0"/>
  <sheetViews>
    <sheetView showGridLines="0" tabSelected="1" workbookViewId="0">
      <selection activeCell="I33" sqref="I33"/>
    </sheetView>
  </sheetViews>
  <sheetFormatPr defaultRowHeight="15" x14ac:dyDescent="0.25"/>
  <cols>
    <col min="1" max="1" width="81.7109375" customWidth="1"/>
    <col min="3" max="3" width="9.42578125" bestFit="1" customWidth="1"/>
  </cols>
  <sheetData>
    <row r="3" spans="1:3" ht="18.75" x14ac:dyDescent="0.3">
      <c r="A3" s="77" t="s">
        <v>52</v>
      </c>
      <c r="B3" s="77"/>
    </row>
    <row r="4" spans="1:3" ht="15.75" thickBot="1" x14ac:dyDescent="0.3">
      <c r="A4" s="40"/>
      <c r="C4" s="78" t="s">
        <v>56</v>
      </c>
    </row>
    <row r="5" spans="1:3" ht="15.75" thickBot="1" x14ac:dyDescent="0.3">
      <c r="A5" s="1" t="s">
        <v>0</v>
      </c>
      <c r="B5" s="19">
        <v>2018</v>
      </c>
      <c r="C5" s="39">
        <v>2019</v>
      </c>
    </row>
    <row r="6" spans="1:3" x14ac:dyDescent="0.25">
      <c r="A6" s="8" t="s">
        <v>1</v>
      </c>
      <c r="B6" s="20">
        <v>78881</v>
      </c>
      <c r="C6" s="50">
        <v>77419</v>
      </c>
    </row>
    <row r="7" spans="1:3" x14ac:dyDescent="0.25">
      <c r="A7" s="9" t="s">
        <v>2</v>
      </c>
      <c r="B7" s="21"/>
      <c r="C7" s="41"/>
    </row>
    <row r="8" spans="1:3" x14ac:dyDescent="0.25">
      <c r="A8" s="10" t="s">
        <v>3</v>
      </c>
      <c r="B8" s="22">
        <v>21210</v>
      </c>
      <c r="C8" s="51">
        <v>21857</v>
      </c>
    </row>
    <row r="9" spans="1:3" x14ac:dyDescent="0.25">
      <c r="A9" s="10" t="s">
        <v>4</v>
      </c>
      <c r="B9" s="22">
        <v>947</v>
      </c>
      <c r="C9" s="51">
        <v>603</v>
      </c>
    </row>
    <row r="10" spans="1:3" x14ac:dyDescent="0.25">
      <c r="A10" s="10" t="s">
        <v>5</v>
      </c>
      <c r="B10" s="22">
        <v>654</v>
      </c>
      <c r="C10" s="51">
        <v>646</v>
      </c>
    </row>
    <row r="11" spans="1:3" x14ac:dyDescent="0.25">
      <c r="A11" s="9" t="s">
        <v>6</v>
      </c>
      <c r="B11" s="21"/>
      <c r="C11" s="51"/>
    </row>
    <row r="12" spans="1:3" x14ac:dyDescent="0.25">
      <c r="A12" s="10" t="s">
        <v>7</v>
      </c>
      <c r="B12" s="22">
        <v>54181</v>
      </c>
      <c r="C12" s="51">
        <v>52608</v>
      </c>
    </row>
    <row r="13" spans="1:3" x14ac:dyDescent="0.25">
      <c r="A13" s="10" t="s">
        <v>8</v>
      </c>
      <c r="B13" s="22">
        <v>896</v>
      </c>
      <c r="C13" s="51">
        <v>868</v>
      </c>
    </row>
    <row r="14" spans="1:3" x14ac:dyDescent="0.25">
      <c r="A14" s="10" t="s">
        <v>9</v>
      </c>
      <c r="B14" s="22">
        <v>52</v>
      </c>
      <c r="C14" s="51">
        <v>93</v>
      </c>
    </row>
    <row r="15" spans="1:3" x14ac:dyDescent="0.25">
      <c r="A15" s="9" t="s">
        <v>10</v>
      </c>
      <c r="B15" s="23">
        <v>245</v>
      </c>
      <c r="C15" s="51">
        <v>103</v>
      </c>
    </row>
    <row r="16" spans="1:3" x14ac:dyDescent="0.25">
      <c r="A16" s="11" t="s">
        <v>11</v>
      </c>
      <c r="B16" s="24">
        <v>203</v>
      </c>
      <c r="C16" s="51">
        <v>218</v>
      </c>
    </row>
    <row r="17" spans="1:3" ht="15.75" thickBot="1" x14ac:dyDescent="0.3">
      <c r="A17" s="12" t="s">
        <v>12</v>
      </c>
      <c r="B17" s="25">
        <v>493</v>
      </c>
      <c r="C17" s="52">
        <v>423</v>
      </c>
    </row>
    <row r="18" spans="1:3" x14ac:dyDescent="0.25">
      <c r="A18" s="8" t="s">
        <v>13</v>
      </c>
      <c r="B18" s="20">
        <v>650</v>
      </c>
      <c r="C18" s="53">
        <v>697</v>
      </c>
    </row>
    <row r="19" spans="1:3" ht="15.75" thickBot="1" x14ac:dyDescent="0.3">
      <c r="A19" s="12" t="s">
        <v>14</v>
      </c>
      <c r="B19" s="25">
        <v>650</v>
      </c>
      <c r="C19" s="42">
        <v>697</v>
      </c>
    </row>
    <row r="20" spans="1:3" ht="15.75" thickBot="1" x14ac:dyDescent="0.3">
      <c r="A20" s="13" t="s">
        <v>15</v>
      </c>
      <c r="B20" s="20">
        <f>SUM(B21)</f>
        <v>5257</v>
      </c>
      <c r="C20" s="56">
        <f>SUM(C21)</f>
        <v>1091</v>
      </c>
    </row>
    <row r="21" spans="1:3" ht="15.75" thickBot="1" x14ac:dyDescent="0.3">
      <c r="A21" s="2" t="s">
        <v>16</v>
      </c>
      <c r="B21" s="26">
        <v>5257</v>
      </c>
      <c r="C21" s="67">
        <v>1091</v>
      </c>
    </row>
    <row r="22" spans="1:3" ht="15.75" thickBot="1" x14ac:dyDescent="0.3">
      <c r="A22" s="74" t="s">
        <v>53</v>
      </c>
      <c r="B22" s="75">
        <f>SUM(B23:B24)</f>
        <v>2119</v>
      </c>
      <c r="C22" s="76">
        <f>SUM(C23:C24)</f>
        <v>19259</v>
      </c>
    </row>
    <row r="23" spans="1:3" x14ac:dyDescent="0.25">
      <c r="A23" s="71" t="s">
        <v>54</v>
      </c>
      <c r="B23" s="72">
        <v>886</v>
      </c>
      <c r="C23" s="73">
        <v>61</v>
      </c>
    </row>
    <row r="24" spans="1:3" ht="15.75" thickBot="1" x14ac:dyDescent="0.3">
      <c r="A24" s="68" t="s">
        <v>55</v>
      </c>
      <c r="B24" s="69">
        <v>1233</v>
      </c>
      <c r="C24" s="70">
        <v>19198</v>
      </c>
    </row>
    <row r="25" spans="1:3" ht="15.75" thickBot="1" x14ac:dyDescent="0.3">
      <c r="A25" s="3" t="s">
        <v>17</v>
      </c>
      <c r="B25" s="27">
        <f>B6+B18+B20+B22</f>
        <v>86907</v>
      </c>
      <c r="C25" s="57">
        <f>C6+C18+C20+C22</f>
        <v>98466</v>
      </c>
    </row>
    <row r="26" spans="1:3" ht="15.75" thickBot="1" x14ac:dyDescent="0.3">
      <c r="A26" s="1" t="s">
        <v>18</v>
      </c>
      <c r="B26" s="19"/>
      <c r="C26" s="54"/>
    </row>
    <row r="27" spans="1:3" x14ac:dyDescent="0.25">
      <c r="A27" s="8" t="s">
        <v>19</v>
      </c>
      <c r="B27" s="20">
        <f>SUM(B28:B29)</f>
        <v>2403</v>
      </c>
      <c r="C27" s="44">
        <f>SUM(C28:C29)</f>
        <v>4715</v>
      </c>
    </row>
    <row r="28" spans="1:3" x14ac:dyDescent="0.25">
      <c r="A28" s="14" t="s">
        <v>20</v>
      </c>
      <c r="B28" s="28">
        <v>2280</v>
      </c>
      <c r="C28" s="64">
        <v>4574</v>
      </c>
    </row>
    <row r="29" spans="1:3" ht="15.75" thickBot="1" x14ac:dyDescent="0.3">
      <c r="A29" s="14" t="s">
        <v>21</v>
      </c>
      <c r="B29" s="28">
        <v>123</v>
      </c>
      <c r="C29" s="65">
        <v>141</v>
      </c>
    </row>
    <row r="30" spans="1:3" ht="16.5" customHeight="1" x14ac:dyDescent="0.25">
      <c r="A30" s="15" t="s">
        <v>22</v>
      </c>
      <c r="B30" s="20">
        <f>SUM(B31)</f>
        <v>2</v>
      </c>
      <c r="C30" s="56">
        <f>SUM(C31)</f>
        <v>0</v>
      </c>
    </row>
    <row r="31" spans="1:3" ht="15.75" thickBot="1" x14ac:dyDescent="0.3">
      <c r="A31" s="16" t="s">
        <v>23</v>
      </c>
      <c r="B31" s="25">
        <v>2</v>
      </c>
      <c r="C31" s="65">
        <v>0</v>
      </c>
    </row>
    <row r="32" spans="1:3" x14ac:dyDescent="0.25">
      <c r="A32" s="8" t="s">
        <v>1</v>
      </c>
      <c r="B32" s="20">
        <f>SUM(B33:B48)</f>
        <v>62232</v>
      </c>
      <c r="C32" s="50">
        <v>66280</v>
      </c>
    </row>
    <row r="33" spans="1:3" x14ac:dyDescent="0.25">
      <c r="A33" s="4" t="s">
        <v>24</v>
      </c>
      <c r="B33" s="28">
        <v>120</v>
      </c>
      <c r="C33" s="51">
        <v>57</v>
      </c>
    </row>
    <row r="34" spans="1:3" x14ac:dyDescent="0.25">
      <c r="A34" s="9" t="s">
        <v>25</v>
      </c>
      <c r="B34" s="29">
        <v>17141</v>
      </c>
      <c r="C34" s="51">
        <v>20086</v>
      </c>
    </row>
    <row r="35" spans="1:3" x14ac:dyDescent="0.25">
      <c r="A35" s="9" t="s">
        <v>26</v>
      </c>
      <c r="B35" s="30">
        <v>60</v>
      </c>
      <c r="C35" s="51">
        <v>69</v>
      </c>
    </row>
    <row r="36" spans="1:3" x14ac:dyDescent="0.25">
      <c r="A36" s="17" t="s">
        <v>27</v>
      </c>
      <c r="B36" s="30">
        <v>1101</v>
      </c>
      <c r="C36" s="51">
        <v>1129</v>
      </c>
    </row>
    <row r="37" spans="1:3" x14ac:dyDescent="0.25">
      <c r="A37" s="9" t="s">
        <v>28</v>
      </c>
      <c r="B37" s="29">
        <v>8314</v>
      </c>
      <c r="C37" s="51">
        <v>8517</v>
      </c>
    </row>
    <row r="38" spans="1:3" x14ac:dyDescent="0.25">
      <c r="A38" s="9" t="s">
        <v>29</v>
      </c>
      <c r="B38" s="29">
        <v>859</v>
      </c>
      <c r="C38" s="51">
        <v>929</v>
      </c>
    </row>
    <row r="39" spans="1:3" x14ac:dyDescent="0.25">
      <c r="A39" s="9" t="s">
        <v>30</v>
      </c>
      <c r="B39" s="29">
        <v>273</v>
      </c>
      <c r="C39" s="51">
        <v>322</v>
      </c>
    </row>
    <row r="40" spans="1:3" x14ac:dyDescent="0.25">
      <c r="A40" s="9" t="s">
        <v>31</v>
      </c>
      <c r="B40" s="29">
        <v>0</v>
      </c>
      <c r="C40" s="51">
        <v>0</v>
      </c>
    </row>
    <row r="41" spans="1:3" ht="30" x14ac:dyDescent="0.25">
      <c r="A41" s="17" t="s">
        <v>32</v>
      </c>
      <c r="B41" s="29">
        <v>936</v>
      </c>
      <c r="C41" s="51">
        <v>1044</v>
      </c>
    </row>
    <row r="42" spans="1:3" x14ac:dyDescent="0.25">
      <c r="A42" s="9" t="s">
        <v>33</v>
      </c>
      <c r="B42" s="29">
        <v>119</v>
      </c>
      <c r="C42" s="51">
        <v>108</v>
      </c>
    </row>
    <row r="43" spans="1:3" x14ac:dyDescent="0.25">
      <c r="A43" s="9" t="s">
        <v>34</v>
      </c>
      <c r="B43" s="29">
        <v>11355</v>
      </c>
      <c r="C43" s="51">
        <v>11084</v>
      </c>
    </row>
    <row r="44" spans="1:3" x14ac:dyDescent="0.25">
      <c r="A44" s="9" t="s">
        <v>35</v>
      </c>
      <c r="B44" s="29">
        <v>18556</v>
      </c>
      <c r="C44" s="51">
        <v>18993</v>
      </c>
    </row>
    <row r="45" spans="1:3" x14ac:dyDescent="0.25">
      <c r="A45" s="9" t="s">
        <v>36</v>
      </c>
      <c r="B45" s="29">
        <v>124</v>
      </c>
      <c r="C45" s="51">
        <v>167</v>
      </c>
    </row>
    <row r="46" spans="1:3" x14ac:dyDescent="0.25">
      <c r="A46" s="9" t="s">
        <v>37</v>
      </c>
      <c r="B46" s="29">
        <v>3041</v>
      </c>
      <c r="C46" s="51">
        <v>3586</v>
      </c>
    </row>
    <row r="47" spans="1:3" x14ac:dyDescent="0.25">
      <c r="A47" s="11" t="s">
        <v>38</v>
      </c>
      <c r="B47" s="31">
        <v>112</v>
      </c>
      <c r="C47" s="51">
        <v>150</v>
      </c>
    </row>
    <row r="48" spans="1:3" ht="15.75" thickBot="1" x14ac:dyDescent="0.3">
      <c r="A48" s="12" t="s">
        <v>39</v>
      </c>
      <c r="B48" s="32">
        <v>121</v>
      </c>
      <c r="C48" s="52">
        <v>39</v>
      </c>
    </row>
    <row r="49" spans="1:3" x14ac:dyDescent="0.25">
      <c r="A49" s="8" t="s">
        <v>40</v>
      </c>
      <c r="B49" s="20">
        <v>422</v>
      </c>
      <c r="C49" s="56">
        <v>5</v>
      </c>
    </row>
    <row r="50" spans="1:3" ht="15.75" thickBot="1" x14ac:dyDescent="0.3">
      <c r="A50" s="18" t="s">
        <v>41</v>
      </c>
      <c r="B50" s="33">
        <v>422</v>
      </c>
      <c r="C50" s="65">
        <v>5</v>
      </c>
    </row>
    <row r="51" spans="1:3" x14ac:dyDescent="0.25">
      <c r="A51" s="8" t="s">
        <v>42</v>
      </c>
      <c r="B51" s="34">
        <f>SUM(B52)</f>
        <v>11336</v>
      </c>
      <c r="C51" s="63">
        <f>SUM(C52)</f>
        <v>16192</v>
      </c>
    </row>
    <row r="52" spans="1:3" ht="30.75" thickBot="1" x14ac:dyDescent="0.3">
      <c r="A52" s="5" t="s">
        <v>43</v>
      </c>
      <c r="B52" s="35">
        <v>11336</v>
      </c>
      <c r="C52" s="66">
        <v>16192</v>
      </c>
    </row>
    <row r="53" spans="1:3" ht="15.75" thickBot="1" x14ac:dyDescent="0.3">
      <c r="A53" s="3" t="s">
        <v>44</v>
      </c>
      <c r="B53" s="36">
        <f>B27+B30+B32+B49+B51</f>
        <v>76395</v>
      </c>
      <c r="C53" s="58">
        <f>C27+C30+C32+C49+C51</f>
        <v>87192</v>
      </c>
    </row>
    <row r="54" spans="1:3" ht="15.75" thickBot="1" x14ac:dyDescent="0.3">
      <c r="A54" s="6" t="s">
        <v>45</v>
      </c>
      <c r="B54" s="37">
        <f>B25-B53</f>
        <v>10512</v>
      </c>
      <c r="C54" s="45">
        <f>C25-C53</f>
        <v>11274</v>
      </c>
    </row>
    <row r="55" spans="1:3" ht="15.75" thickBot="1" x14ac:dyDescent="0.3">
      <c r="A55" s="48" t="s">
        <v>46</v>
      </c>
      <c r="B55" s="60">
        <f>SUM(B56:B58)</f>
        <v>11500</v>
      </c>
      <c r="C55" s="49">
        <f>SUM(C56:C58)</f>
        <v>23118</v>
      </c>
    </row>
    <row r="56" spans="1:3" x14ac:dyDescent="0.25">
      <c r="A56" s="4" t="s">
        <v>47</v>
      </c>
      <c r="B56" s="28">
        <v>754</v>
      </c>
      <c r="C56" s="43">
        <v>778</v>
      </c>
    </row>
    <row r="57" spans="1:3" x14ac:dyDescent="0.25">
      <c r="A57" s="46" t="s">
        <v>48</v>
      </c>
      <c r="B57" s="61">
        <v>56</v>
      </c>
      <c r="C57" s="41">
        <v>59</v>
      </c>
    </row>
    <row r="58" spans="1:3" ht="15.75" thickBot="1" x14ac:dyDescent="0.3">
      <c r="A58" s="47" t="s">
        <v>49</v>
      </c>
      <c r="B58" s="62">
        <v>10690</v>
      </c>
      <c r="C58" s="55">
        <v>22281</v>
      </c>
    </row>
    <row r="59" spans="1:3" ht="15.75" thickBot="1" x14ac:dyDescent="0.3">
      <c r="A59" s="7" t="s">
        <v>50</v>
      </c>
      <c r="B59" s="38">
        <f>B53+B55</f>
        <v>87895</v>
      </c>
      <c r="C59" s="59">
        <f>C53+C55</f>
        <v>110310</v>
      </c>
    </row>
    <row r="60" spans="1:3" ht="15.75" thickBot="1" x14ac:dyDescent="0.3">
      <c r="A60" s="3" t="s">
        <v>51</v>
      </c>
      <c r="B60" s="27">
        <f>B25-B59</f>
        <v>-988</v>
      </c>
      <c r="C60" s="57">
        <f>C25-C59</f>
        <v>-11844</v>
      </c>
    </row>
  </sheetData>
  <mergeCells count="1">
    <mergeCell ref="A3:B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2020-06-09T04:40:01Z</dcterms:modified>
</cp:coreProperties>
</file>