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315" windowWidth="15195" windowHeight="11730" tabRatio="624" activeTab="3"/>
  </bookViews>
  <sheets>
    <sheet name="Výsledek hosp. PO tab. č. 6 (1)" sheetId="1" r:id="rId1"/>
    <sheet name="Výsledek hosp. PO tab. č. 6 (2)" sheetId="2" r:id="rId2"/>
    <sheet name="Výsledek hosp. PO tab. č. 6 (3)" sheetId="3" r:id="rId3"/>
    <sheet name="Výsledek hosp. PO tab. č. 6 (4)" sheetId="4" r:id="rId4"/>
  </sheets>
  <externalReferences>
    <externalReference r:id="rId7"/>
    <externalReference r:id="rId8"/>
    <externalReference r:id="rId9"/>
  </externalReferences>
  <definedNames>
    <definedName name="dates" localSheetId="1">'[1]číselník'!$B$42:$C$54</definedName>
    <definedName name="dates">'[1]číselník'!$B$42:$C$54</definedName>
    <definedName name="joj">#REF!</definedName>
  </definedNames>
  <calcPr fullCalcOnLoad="1"/>
</workbook>
</file>

<file path=xl/sharedStrings.xml><?xml version="1.0" encoding="utf-8"?>
<sst xmlns="http://schemas.openxmlformats.org/spreadsheetml/2006/main" count="220" uniqueCount="52">
  <si>
    <t>tabulka č. 6</t>
  </si>
  <si>
    <t>IČ</t>
  </si>
  <si>
    <t>Název příspěvkové organizace</t>
  </si>
  <si>
    <t>Náklady</t>
  </si>
  <si>
    <t xml:space="preserve">Výnosy </t>
  </si>
  <si>
    <t>Výsledek</t>
  </si>
  <si>
    <t>celkem</t>
  </si>
  <si>
    <t>hospodaření</t>
  </si>
  <si>
    <t>z hlavní činnosti</t>
  </si>
  <si>
    <t>z doplň. činnosti</t>
  </si>
  <si>
    <t>sl. 1</t>
  </si>
  <si>
    <t>sl. 2</t>
  </si>
  <si>
    <t>sl. 3</t>
  </si>
  <si>
    <t>sl. 4</t>
  </si>
  <si>
    <t>sl. 5</t>
  </si>
  <si>
    <t>Mateřské školy</t>
  </si>
  <si>
    <t>MŠ Ostrava, Špálova 32, PO</t>
  </si>
  <si>
    <t>MŠ Ostrava, Repinova 19, PO</t>
  </si>
  <si>
    <t>MŠ Ostrava, Poděbradova 19, PO</t>
  </si>
  <si>
    <t>MŠ Ostrava, Křižíkova 18, PO</t>
  </si>
  <si>
    <t>MŠ Ostrava, Hornická 43A, PO</t>
  </si>
  <si>
    <t>Mš Ostrava, Dvořákova 4, PO</t>
  </si>
  <si>
    <t>MŠ Ostrava, Na Jízdárně 19a, PO</t>
  </si>
  <si>
    <t>MŠ Ostrava, Blahoslavova 6, PO</t>
  </si>
  <si>
    <t>MŠ Ostrava, Šafaříkova 9, PO</t>
  </si>
  <si>
    <t>MŠ Ostrava, Lechowiczova 8, PO</t>
  </si>
  <si>
    <t>MŠ Ostrava, Varenská 2a, PO</t>
  </si>
  <si>
    <t>Základní školy</t>
  </si>
  <si>
    <t>ZŠ Ostrava, Gajdošova 9, PO</t>
  </si>
  <si>
    <t>ZŠ Ostrava, Zelená 42, PO</t>
  </si>
  <si>
    <t>ZŠ Ostrava, Nádražní 117, PO</t>
  </si>
  <si>
    <t>ZŠ Ostrava, Matiční 5, PO</t>
  </si>
  <si>
    <t>ZŠ Ostrava, Gebauerova 8, PO</t>
  </si>
  <si>
    <t>ZŠ Ostrava, Gen. Píky 13A, PO</t>
  </si>
  <si>
    <t>Ostatní příspěvkové organizace</t>
  </si>
  <si>
    <t>CKV Moravská Ostrava, PO</t>
  </si>
  <si>
    <t>00097381</t>
  </si>
  <si>
    <t>TS Moravská Ostrava a Přívoz, PO</t>
  </si>
  <si>
    <t>Legenda:</t>
  </si>
  <si>
    <t>sloupec 2 - sloupec 1 = sloupec 3</t>
  </si>
  <si>
    <t>sloupec 4 + sloupec 5 = sloupec 3</t>
  </si>
  <si>
    <t>WZŠaMŠO, Na Mlýnici 611/36, PO</t>
  </si>
  <si>
    <t>ZŠaMŠ Ostrava, Ostrčilova 10, PO</t>
  </si>
  <si>
    <t xml:space="preserve">Výsledek hospodaření příspěvkových organizací zřízených SMO, MOb MOaP za I. čtvrtletí roku 2018 (v Kč) </t>
  </si>
  <si>
    <t xml:space="preserve">Výsledek hospodaření příspěvkových organizací zřízených SMO, MOb MOaP za I. pololetí roku 2018 (v Kč) </t>
  </si>
  <si>
    <t xml:space="preserve">Výsledek hospodaření příspěvkových organizací zřízených SMO, MOb MOaP za III. čtvrtletí roku 2018 (v Kč) </t>
  </si>
  <si>
    <t xml:space="preserve">Výsledek hospodaření příspěvkových organizací zřízených SMO, MOb MOaP za rok 2018 (v Kč) </t>
  </si>
  <si>
    <t>k 31. 3. 2018</t>
  </si>
  <si>
    <t>k 30. 6. 2018</t>
  </si>
  <si>
    <t>k 30. 9. 2018</t>
  </si>
  <si>
    <t>k 31. 12. 2018</t>
  </si>
  <si>
    <t>tabulka č. 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</si>
</sst>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i/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34" borderId="0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49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35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32" borderId="42" xfId="0" applyFont="1" applyFill="1" applyBorder="1" applyAlignment="1">
      <alignment horizontal="center" vertical="center"/>
    </xf>
    <xf numFmtId="0" fontId="5" fillId="32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pis.mmo.cz/pmoo/xervlet/spsdoc/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09\Local%20Settings\Temporary%20Internet%20Files\OLK4EE\pololetn&#237;%20hospoda&#345;en&#237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arcikovave\Desktop\Documents\2013\Hospoda&#345;en&#237;%20%20I.%20pololet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1"/>
      <sheetName val="Výdaje tab.č. 2"/>
      <sheetName val="Transfery tab. č.3 "/>
      <sheetName val="Příjmy dle ORJ tab.č.4 a"/>
      <sheetName val="Běžné výdaje tab.č.4 b"/>
      <sheetName val="Kap.výdaje tab.č. 4 c"/>
      <sheetName val="Kap.výdaje tab.č.5"/>
      <sheetName val="Výsledek hosp. PO tab. č. 6"/>
      <sheetName val="Plnění FP tab. č. 7"/>
      <sheetName val="Graf1"/>
      <sheetName val="Graf 2"/>
      <sheetName val="Zkratky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8.8515625" style="0" customWidth="1"/>
    <col min="4" max="4" width="7.28125" style="0" customWidth="1"/>
    <col min="5" max="8" width="17.7109375" style="0" customWidth="1"/>
    <col min="9" max="9" width="17.28125" style="0" customWidth="1"/>
    <col min="10" max="10" width="20.00390625" style="0" customWidth="1"/>
    <col min="11" max="11" width="13.57421875" style="0" customWidth="1"/>
  </cols>
  <sheetData>
    <row r="2" spans="1:10" ht="15.75">
      <c r="A2" s="2" t="s">
        <v>43</v>
      </c>
      <c r="B2" s="2"/>
      <c r="C2" s="2"/>
      <c r="D2" s="2"/>
      <c r="E2" s="2"/>
      <c r="F2" s="2"/>
      <c r="G2" s="2"/>
      <c r="H2" s="2"/>
      <c r="I2" s="2"/>
      <c r="J2" s="3"/>
    </row>
    <row r="3" spans="8:11" ht="13.5" thickBot="1">
      <c r="H3" s="92" t="s">
        <v>0</v>
      </c>
      <c r="I3" s="92"/>
      <c r="K3" s="4"/>
    </row>
    <row r="4" spans="1:11" ht="15">
      <c r="A4" s="93" t="s">
        <v>1</v>
      </c>
      <c r="B4" s="97" t="s">
        <v>2</v>
      </c>
      <c r="C4" s="98"/>
      <c r="D4" s="99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8"/>
      <c r="K4" s="11"/>
    </row>
    <row r="5" spans="1:11" ht="15">
      <c r="A5" s="94"/>
      <c r="B5" s="100"/>
      <c r="C5" s="101"/>
      <c r="D5" s="102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11"/>
    </row>
    <row r="6" spans="1:11" ht="15">
      <c r="A6" s="95"/>
      <c r="B6" s="103"/>
      <c r="C6" s="101"/>
      <c r="D6" s="102"/>
      <c r="E6" s="77" t="s">
        <v>47</v>
      </c>
      <c r="F6" s="77" t="s">
        <v>47</v>
      </c>
      <c r="G6" s="15" t="s">
        <v>6</v>
      </c>
      <c r="H6" s="15" t="s">
        <v>8</v>
      </c>
      <c r="I6" s="16" t="s">
        <v>9</v>
      </c>
      <c r="J6" s="8"/>
      <c r="K6" s="11"/>
    </row>
    <row r="7" spans="1:11" ht="14.25" customHeight="1" thickBot="1">
      <c r="A7" s="96"/>
      <c r="B7" s="104"/>
      <c r="C7" s="105"/>
      <c r="D7" s="106"/>
      <c r="E7" s="17"/>
      <c r="F7" s="17"/>
      <c r="G7" s="79" t="s">
        <v>47</v>
      </c>
      <c r="H7" s="79" t="s">
        <v>47</v>
      </c>
      <c r="I7" s="79" t="s">
        <v>47</v>
      </c>
      <c r="J7" s="18"/>
      <c r="K7" s="11"/>
    </row>
    <row r="8" spans="1:11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23"/>
      <c r="K8" s="11"/>
    </row>
    <row r="9" spans="1:11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8"/>
    </row>
    <row r="10" spans="1:11" ht="12.75">
      <c r="A10" s="29">
        <v>66934885</v>
      </c>
      <c r="B10" s="30" t="s">
        <v>16</v>
      </c>
      <c r="C10" s="31"/>
      <c r="D10" s="32"/>
      <c r="E10" s="40">
        <v>1975380.65</v>
      </c>
      <c r="F10" s="40">
        <v>2601781</v>
      </c>
      <c r="G10" s="40">
        <f>F10-E10</f>
        <v>626400.3500000001</v>
      </c>
      <c r="H10" s="40">
        <v>623615.35</v>
      </c>
      <c r="I10" s="41">
        <v>2785</v>
      </c>
      <c r="J10" s="35"/>
      <c r="K10" s="20"/>
    </row>
    <row r="11" spans="1:11" ht="12.75">
      <c r="A11" s="36">
        <v>75027356</v>
      </c>
      <c r="B11" s="37" t="s">
        <v>17</v>
      </c>
      <c r="C11" s="38"/>
      <c r="D11" s="39"/>
      <c r="E11" s="40">
        <v>1856546.99</v>
      </c>
      <c r="F11" s="40">
        <v>2550090.33</v>
      </c>
      <c r="G11" s="40">
        <f aca="true" t="shared" si="0" ref="G11:G20">F11-E11</f>
        <v>693543.3400000001</v>
      </c>
      <c r="H11" s="40">
        <v>681129.34</v>
      </c>
      <c r="I11" s="41">
        <v>12414</v>
      </c>
      <c r="J11" s="35"/>
      <c r="K11" s="20"/>
    </row>
    <row r="12" spans="1:11" ht="12.75">
      <c r="A12" s="36">
        <v>75027348</v>
      </c>
      <c r="B12" s="37" t="s">
        <v>18</v>
      </c>
      <c r="C12" s="38"/>
      <c r="D12" s="39"/>
      <c r="E12" s="40">
        <v>1629847.78</v>
      </c>
      <c r="F12" s="40">
        <v>1994079.53</v>
      </c>
      <c r="G12" s="40">
        <f t="shared" si="0"/>
        <v>364231.75</v>
      </c>
      <c r="H12" s="40">
        <v>355011.75</v>
      </c>
      <c r="I12" s="41">
        <v>9220</v>
      </c>
      <c r="J12" s="35"/>
      <c r="K12" s="20"/>
    </row>
    <row r="13" spans="1:11" ht="12.75">
      <c r="A13" s="36">
        <v>75027330</v>
      </c>
      <c r="B13" s="37" t="s">
        <v>19</v>
      </c>
      <c r="C13" s="38"/>
      <c r="D13" s="39"/>
      <c r="E13" s="40">
        <v>2209799.02</v>
      </c>
      <c r="F13" s="40">
        <v>2301784.8</v>
      </c>
      <c r="G13" s="40">
        <f t="shared" si="0"/>
        <v>91985.7799999998</v>
      </c>
      <c r="H13" s="40">
        <v>85170.78</v>
      </c>
      <c r="I13" s="41">
        <v>6815</v>
      </c>
      <c r="J13" s="35"/>
      <c r="K13" s="20"/>
    </row>
    <row r="14" spans="1:11" ht="12.75">
      <c r="A14" s="36">
        <v>70934011</v>
      </c>
      <c r="B14" s="37" t="s">
        <v>20</v>
      </c>
      <c r="C14" s="38"/>
      <c r="D14" s="39"/>
      <c r="E14" s="40">
        <v>2730306.11</v>
      </c>
      <c r="F14" s="40">
        <v>4147015.23</v>
      </c>
      <c r="G14" s="40">
        <f t="shared" si="0"/>
        <v>1416709.12</v>
      </c>
      <c r="H14" s="40">
        <v>1384106.12</v>
      </c>
      <c r="I14" s="41">
        <v>32603</v>
      </c>
      <c r="J14" s="35"/>
      <c r="K14" s="20"/>
    </row>
    <row r="15" spans="1:11" ht="12.75">
      <c r="A15" s="36">
        <v>75027313</v>
      </c>
      <c r="B15" s="37" t="s">
        <v>21</v>
      </c>
      <c r="C15" s="38"/>
      <c r="D15" s="39"/>
      <c r="E15" s="40">
        <v>1128185.22</v>
      </c>
      <c r="F15" s="40">
        <v>1526666.3</v>
      </c>
      <c r="G15" s="40">
        <f t="shared" si="0"/>
        <v>398481.0800000001</v>
      </c>
      <c r="H15" s="40">
        <v>395856.08</v>
      </c>
      <c r="I15" s="41">
        <v>2625</v>
      </c>
      <c r="J15" s="35"/>
      <c r="K15" s="20"/>
    </row>
    <row r="16" spans="1:11" ht="12.75">
      <c r="A16" s="36">
        <v>63029049</v>
      </c>
      <c r="B16" s="37" t="s">
        <v>22</v>
      </c>
      <c r="C16" s="38"/>
      <c r="D16" s="39"/>
      <c r="E16" s="40">
        <v>1595002.05</v>
      </c>
      <c r="F16" s="40">
        <v>2198201.07</v>
      </c>
      <c r="G16" s="40">
        <f t="shared" si="0"/>
        <v>603199.0199999998</v>
      </c>
      <c r="H16" s="40">
        <v>601879.02</v>
      </c>
      <c r="I16" s="41">
        <v>1320</v>
      </c>
      <c r="J16" s="35"/>
      <c r="K16" s="20"/>
    </row>
    <row r="17" spans="1:11" ht="12.75">
      <c r="A17" s="36">
        <v>75027305</v>
      </c>
      <c r="B17" s="37" t="s">
        <v>23</v>
      </c>
      <c r="C17" s="38"/>
      <c r="D17" s="39"/>
      <c r="E17" s="40">
        <v>1351800.21</v>
      </c>
      <c r="F17" s="40">
        <v>1698500.01</v>
      </c>
      <c r="G17" s="40">
        <f t="shared" si="0"/>
        <v>346699.80000000005</v>
      </c>
      <c r="H17" s="40">
        <v>343777.8</v>
      </c>
      <c r="I17" s="41">
        <v>2922</v>
      </c>
      <c r="J17" s="35"/>
      <c r="K17" s="20"/>
    </row>
    <row r="18" spans="1:11" ht="12.75">
      <c r="A18" s="36">
        <v>75027364</v>
      </c>
      <c r="B18" s="37" t="s">
        <v>24</v>
      </c>
      <c r="C18" s="38"/>
      <c r="D18" s="39"/>
      <c r="E18" s="40">
        <v>1421494.45</v>
      </c>
      <c r="F18" s="40">
        <v>1922606.47</v>
      </c>
      <c r="G18" s="40">
        <f t="shared" si="0"/>
        <v>501112.02</v>
      </c>
      <c r="H18" s="40">
        <v>501112.02</v>
      </c>
      <c r="I18" s="41">
        <v>0</v>
      </c>
      <c r="J18" s="35"/>
      <c r="K18" s="20"/>
    </row>
    <row r="19" spans="1:11" ht="12.75">
      <c r="A19" s="36">
        <v>66739721</v>
      </c>
      <c r="B19" s="37" t="s">
        <v>25</v>
      </c>
      <c r="C19" s="38"/>
      <c r="D19" s="39"/>
      <c r="E19" s="40">
        <v>2832312.62</v>
      </c>
      <c r="F19" s="40">
        <v>3635249.06</v>
      </c>
      <c r="G19" s="40">
        <f t="shared" si="0"/>
        <v>802936.44</v>
      </c>
      <c r="H19" s="40">
        <v>775495.44</v>
      </c>
      <c r="I19" s="41">
        <v>27441</v>
      </c>
      <c r="J19" s="35"/>
      <c r="K19" s="20"/>
    </row>
    <row r="20" spans="1:11" ht="13.5" thickBot="1">
      <c r="A20" s="43">
        <v>70934002</v>
      </c>
      <c r="B20" s="44" t="s">
        <v>26</v>
      </c>
      <c r="C20" s="45"/>
      <c r="D20" s="45"/>
      <c r="E20" s="46">
        <v>2422084.48</v>
      </c>
      <c r="F20" s="46">
        <v>2394349.87</v>
      </c>
      <c r="G20" s="46">
        <f t="shared" si="0"/>
        <v>-27734.60999999987</v>
      </c>
      <c r="H20" s="46">
        <v>-35946.61</v>
      </c>
      <c r="I20" s="47">
        <v>8212</v>
      </c>
      <c r="J20" s="35"/>
      <c r="K20" s="20"/>
    </row>
    <row r="21" spans="1:11" ht="12.75">
      <c r="A21" s="19"/>
      <c r="B21" s="20"/>
      <c r="C21" s="20"/>
      <c r="D21" s="20"/>
      <c r="E21" s="35"/>
      <c r="F21" s="35"/>
      <c r="G21" s="35"/>
      <c r="H21" s="35"/>
      <c r="I21" s="35"/>
      <c r="J21" s="35"/>
      <c r="K21" s="28"/>
    </row>
    <row r="22" spans="1:11" ht="13.5" thickBot="1">
      <c r="A22" s="19"/>
      <c r="B22" s="80" t="s">
        <v>27</v>
      </c>
      <c r="C22" s="25"/>
      <c r="D22" s="25"/>
      <c r="E22" s="35"/>
      <c r="F22" s="35"/>
      <c r="G22" s="35"/>
      <c r="H22" s="35"/>
      <c r="I22" s="35"/>
      <c r="J22" s="35"/>
      <c r="K22" s="28"/>
    </row>
    <row r="23" spans="1:11" ht="12.75">
      <c r="A23" s="29">
        <v>70933944</v>
      </c>
      <c r="B23" s="30" t="s">
        <v>41</v>
      </c>
      <c r="C23" s="30"/>
      <c r="D23" s="32"/>
      <c r="E23" s="33">
        <v>3511366.52</v>
      </c>
      <c r="F23" s="33">
        <v>4933877.52</v>
      </c>
      <c r="G23" s="33">
        <f>F23-E23</f>
        <v>1422510.9999999995</v>
      </c>
      <c r="H23" s="33">
        <v>1420986</v>
      </c>
      <c r="I23" s="34">
        <v>1525</v>
      </c>
      <c r="J23" s="35"/>
      <c r="K23" s="20"/>
    </row>
    <row r="24" spans="1:11" ht="12.75">
      <c r="A24" s="36">
        <v>61989088</v>
      </c>
      <c r="B24" s="37" t="s">
        <v>28</v>
      </c>
      <c r="C24" s="38"/>
      <c r="D24" s="39"/>
      <c r="E24" s="40">
        <v>2903488.93</v>
      </c>
      <c r="F24" s="40">
        <v>3031105.31</v>
      </c>
      <c r="G24" s="40">
        <f>F24-E24</f>
        <v>127616.37999999989</v>
      </c>
      <c r="H24" s="40">
        <v>104642.1</v>
      </c>
      <c r="I24" s="41">
        <v>22974.28</v>
      </c>
      <c r="J24" s="35"/>
      <c r="K24" s="20"/>
    </row>
    <row r="25" spans="1:11" ht="12.75">
      <c r="A25" s="36">
        <v>70933987</v>
      </c>
      <c r="B25" s="37" t="s">
        <v>29</v>
      </c>
      <c r="C25" s="38"/>
      <c r="D25" s="39"/>
      <c r="E25" s="40">
        <v>9456761.85</v>
      </c>
      <c r="F25" s="40">
        <v>9674847.18</v>
      </c>
      <c r="G25" s="40">
        <f>F25-E25</f>
        <v>218085.33000000007</v>
      </c>
      <c r="H25" s="40">
        <v>82220.99</v>
      </c>
      <c r="I25" s="41">
        <v>135864.34</v>
      </c>
      <c r="J25" s="35"/>
      <c r="K25" s="20"/>
    </row>
    <row r="26" spans="1:11" ht="12.75">
      <c r="A26" s="36">
        <v>70933979</v>
      </c>
      <c r="B26" s="37" t="s">
        <v>30</v>
      </c>
      <c r="C26" s="38"/>
      <c r="D26" s="39"/>
      <c r="E26" s="40">
        <v>4654150.95</v>
      </c>
      <c r="F26" s="40">
        <v>4720621.94</v>
      </c>
      <c r="G26" s="40">
        <f>F26-E26</f>
        <v>66470.99000000022</v>
      </c>
      <c r="H26" s="40">
        <v>42231.4</v>
      </c>
      <c r="I26" s="41">
        <v>24239.59</v>
      </c>
      <c r="J26" s="35"/>
      <c r="K26" s="20"/>
    </row>
    <row r="27" spans="1:11" ht="12.75">
      <c r="A27" s="36">
        <v>61989061</v>
      </c>
      <c r="B27" s="37" t="s">
        <v>31</v>
      </c>
      <c r="C27" s="38"/>
      <c r="D27" s="39"/>
      <c r="E27" s="40">
        <v>13249569.65</v>
      </c>
      <c r="F27" s="40">
        <v>13389350.33</v>
      </c>
      <c r="G27" s="40">
        <f>F27-E27</f>
        <v>139780.6799999997</v>
      </c>
      <c r="H27" s="40">
        <v>28548.11</v>
      </c>
      <c r="I27" s="41">
        <v>111232.57</v>
      </c>
      <c r="J27" s="35"/>
      <c r="K27" s="20"/>
    </row>
    <row r="28" spans="1:11" ht="12.75">
      <c r="A28" s="36">
        <v>61989037</v>
      </c>
      <c r="B28" s="37" t="s">
        <v>42</v>
      </c>
      <c r="C28" s="78"/>
      <c r="D28" s="39"/>
      <c r="E28" s="40">
        <v>15574655.41</v>
      </c>
      <c r="F28" s="40">
        <v>15661708.32</v>
      </c>
      <c r="G28" s="40">
        <f>F28-E28</f>
        <v>87052.91000000015</v>
      </c>
      <c r="H28" s="40">
        <v>50964.37</v>
      </c>
      <c r="I28" s="41">
        <v>36088.54</v>
      </c>
      <c r="J28" s="35"/>
      <c r="K28" s="20"/>
    </row>
    <row r="29" spans="1:11" ht="12.75">
      <c r="A29" s="36">
        <v>70933901</v>
      </c>
      <c r="B29" s="49" t="s">
        <v>32</v>
      </c>
      <c r="C29" s="50"/>
      <c r="D29" s="51"/>
      <c r="E29" s="40">
        <v>6771485.91</v>
      </c>
      <c r="F29" s="40">
        <v>9637369.35</v>
      </c>
      <c r="G29" s="40">
        <f>F29-E29</f>
        <v>2865883.4399999995</v>
      </c>
      <c r="H29" s="40">
        <v>2752022.44</v>
      </c>
      <c r="I29" s="41">
        <v>113861</v>
      </c>
      <c r="J29" s="35"/>
      <c r="K29" s="20"/>
    </row>
    <row r="30" spans="1:11" ht="13.5" thickBot="1">
      <c r="A30" s="52">
        <v>70933928</v>
      </c>
      <c r="B30" s="53" t="s">
        <v>33</v>
      </c>
      <c r="C30" s="54"/>
      <c r="D30" s="55"/>
      <c r="E30" s="56">
        <v>9438795.02</v>
      </c>
      <c r="F30" s="56">
        <v>9849846.79</v>
      </c>
      <c r="G30" s="56">
        <f>F30-E30</f>
        <v>411051.76999999955</v>
      </c>
      <c r="H30" s="56">
        <v>341116.77</v>
      </c>
      <c r="I30" s="57">
        <v>69935</v>
      </c>
      <c r="J30" s="35"/>
      <c r="K30" s="20"/>
    </row>
    <row r="31" spans="1:11" ht="12.75">
      <c r="A31" s="19"/>
      <c r="B31" s="81"/>
      <c r="C31" s="28"/>
      <c r="D31" s="28"/>
      <c r="E31" s="35"/>
      <c r="F31" s="35"/>
      <c r="G31" s="35"/>
      <c r="H31" s="35"/>
      <c r="I31" s="35"/>
      <c r="J31" s="35"/>
      <c r="K31" s="28"/>
    </row>
    <row r="32" spans="1:10" ht="13.5" thickBot="1">
      <c r="A32" s="19"/>
      <c r="B32" s="80" t="s">
        <v>34</v>
      </c>
      <c r="C32" s="58"/>
      <c r="D32" s="58"/>
      <c r="E32" s="59"/>
      <c r="F32" s="60"/>
      <c r="G32" s="60"/>
      <c r="H32" s="60"/>
      <c r="I32" s="60"/>
      <c r="J32" s="35"/>
    </row>
    <row r="33" spans="1:11" ht="12.75">
      <c r="A33" s="73">
        <v>68917066</v>
      </c>
      <c r="B33" s="72" t="s">
        <v>35</v>
      </c>
      <c r="C33" s="68"/>
      <c r="D33" s="68"/>
      <c r="E33" s="69">
        <v>4731953.28</v>
      </c>
      <c r="F33" s="69">
        <v>5422579.72</v>
      </c>
      <c r="G33" s="69">
        <f>F33-E33</f>
        <v>690626.4399999995</v>
      </c>
      <c r="H33" s="69">
        <v>563787.78</v>
      </c>
      <c r="I33" s="70">
        <v>126839.16</v>
      </c>
      <c r="J33" s="35"/>
      <c r="K33" s="28"/>
    </row>
    <row r="34" spans="1:11" ht="13.5" thickBot="1">
      <c r="A34" s="74" t="s">
        <v>36</v>
      </c>
      <c r="B34" s="65" t="s">
        <v>37</v>
      </c>
      <c r="C34" s="71"/>
      <c r="D34" s="71"/>
      <c r="E34" s="46">
        <v>21072054.76</v>
      </c>
      <c r="F34" s="46">
        <v>22693967.07</v>
      </c>
      <c r="G34" s="46">
        <f>F34-E34</f>
        <v>1621912.3099999987</v>
      </c>
      <c r="H34" s="46">
        <v>1353219.92</v>
      </c>
      <c r="I34" s="47">
        <v>268692.39</v>
      </c>
      <c r="J34" s="35"/>
      <c r="K34" s="28"/>
    </row>
    <row r="35" spans="8:9" ht="12.75">
      <c r="H35" s="66"/>
      <c r="I35" s="66"/>
    </row>
    <row r="36" spans="1:7" ht="12.75">
      <c r="A36" s="67" t="s">
        <v>38</v>
      </c>
      <c r="B36" s="67"/>
      <c r="C36" s="67"/>
      <c r="E36" s="67"/>
      <c r="F36" s="67"/>
      <c r="G36" s="67"/>
    </row>
    <row r="37" spans="1:10" ht="12.75">
      <c r="A37" s="67" t="s">
        <v>39</v>
      </c>
      <c r="B37" s="67"/>
      <c r="C37" s="67"/>
      <c r="E37" s="67"/>
      <c r="F37" s="67"/>
      <c r="G37" s="82"/>
      <c r="J37" s="66"/>
    </row>
    <row r="38" spans="1:10" ht="12.75">
      <c r="A38" s="67" t="s">
        <v>40</v>
      </c>
      <c r="B38" s="67"/>
      <c r="C38" s="67"/>
      <c r="E38" s="67"/>
      <c r="F38" s="67"/>
      <c r="G38" s="82"/>
      <c r="H38" s="82"/>
      <c r="I38" s="82"/>
      <c r="J38" s="82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3">
    <mergeCell ref="H3:I3"/>
    <mergeCell ref="A4:A7"/>
    <mergeCell ref="B4:D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8.8515625" style="0" customWidth="1"/>
    <col min="4" max="4" width="8.00390625" style="0" customWidth="1"/>
    <col min="5" max="8" width="17.7109375" style="0" customWidth="1"/>
    <col min="9" max="9" width="17.28125" style="0" customWidth="1"/>
    <col min="10" max="10" width="20.00390625" style="0" customWidth="1"/>
    <col min="11" max="11" width="8.00390625" style="0" customWidth="1"/>
    <col min="12" max="12" width="12.8515625" style="0" customWidth="1"/>
    <col min="15" max="15" width="13.57421875" style="0" customWidth="1"/>
  </cols>
  <sheetData>
    <row r="1" ht="12.75">
      <c r="L1" s="1"/>
    </row>
    <row r="2" spans="1:10" ht="15.75">
      <c r="A2" s="2" t="s">
        <v>44</v>
      </c>
      <c r="B2" s="2"/>
      <c r="C2" s="2"/>
      <c r="D2" s="2"/>
      <c r="E2" s="2"/>
      <c r="F2" s="2"/>
      <c r="G2" s="2"/>
      <c r="H2" s="2"/>
      <c r="I2" s="2"/>
      <c r="J2" s="3"/>
    </row>
    <row r="3" spans="8:15" ht="13.5" thickBot="1">
      <c r="H3" s="92" t="s">
        <v>0</v>
      </c>
      <c r="I3" s="92"/>
      <c r="L3" s="4"/>
      <c r="N3" s="4"/>
      <c r="O3" s="4"/>
    </row>
    <row r="4" spans="1:15" ht="15">
      <c r="A4" s="93" t="s">
        <v>1</v>
      </c>
      <c r="B4" s="97" t="s">
        <v>2</v>
      </c>
      <c r="C4" s="98"/>
      <c r="D4" s="99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87"/>
      <c r="K4" s="87"/>
      <c r="L4" s="87"/>
      <c r="M4" s="9"/>
      <c r="N4" s="10"/>
      <c r="O4" s="11"/>
    </row>
    <row r="5" spans="1:15" ht="15">
      <c r="A5" s="94"/>
      <c r="B5" s="100"/>
      <c r="C5" s="101"/>
      <c r="D5" s="102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8"/>
      <c r="L5" s="8"/>
      <c r="M5" s="9"/>
      <c r="N5" s="10"/>
      <c r="O5" s="11"/>
    </row>
    <row r="6" spans="1:15" ht="15">
      <c r="A6" s="95"/>
      <c r="B6" s="103"/>
      <c r="C6" s="101"/>
      <c r="D6" s="102"/>
      <c r="E6" s="77" t="s">
        <v>48</v>
      </c>
      <c r="F6" s="77" t="s">
        <v>48</v>
      </c>
      <c r="G6" s="15" t="s">
        <v>6</v>
      </c>
      <c r="H6" s="15" t="s">
        <v>8</v>
      </c>
      <c r="I6" s="16" t="s">
        <v>9</v>
      </c>
      <c r="J6" s="87"/>
      <c r="K6" s="87"/>
      <c r="L6" s="88"/>
      <c r="M6" s="9"/>
      <c r="N6" s="10"/>
      <c r="O6" s="11"/>
    </row>
    <row r="7" spans="1:15" ht="14.25" customHeight="1" thickBot="1">
      <c r="A7" s="96"/>
      <c r="B7" s="104"/>
      <c r="C7" s="105"/>
      <c r="D7" s="106"/>
      <c r="E7" s="17"/>
      <c r="F7" s="17"/>
      <c r="G7" s="79" t="s">
        <v>48</v>
      </c>
      <c r="H7" s="79" t="s">
        <v>48</v>
      </c>
      <c r="I7" s="79" t="s">
        <v>48</v>
      </c>
      <c r="J7" s="18"/>
      <c r="K7" s="84"/>
      <c r="L7" s="84"/>
      <c r="M7" s="9"/>
      <c r="N7" s="10"/>
      <c r="O7" s="11"/>
    </row>
    <row r="8" spans="1:15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23"/>
      <c r="K8" s="85"/>
      <c r="L8" s="86"/>
      <c r="M8" s="9"/>
      <c r="N8" s="10"/>
      <c r="O8" s="11"/>
    </row>
    <row r="9" spans="1:15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0"/>
      <c r="L9" s="20"/>
      <c r="M9" s="20"/>
      <c r="N9" s="20"/>
      <c r="O9" s="28"/>
    </row>
    <row r="10" spans="1:15" ht="12.75">
      <c r="A10" s="29">
        <v>66934885</v>
      </c>
      <c r="B10" s="30" t="s">
        <v>16</v>
      </c>
      <c r="C10" s="31"/>
      <c r="D10" s="32"/>
      <c r="E10" s="33">
        <v>3776702.65</v>
      </c>
      <c r="F10" s="33">
        <v>3966886.3</v>
      </c>
      <c r="G10" s="33">
        <f aca="true" t="shared" si="0" ref="G10:G20">F10-E10</f>
        <v>190183.6499999999</v>
      </c>
      <c r="H10" s="33">
        <v>184654.65</v>
      </c>
      <c r="I10" s="34">
        <v>5529</v>
      </c>
      <c r="J10" s="35"/>
      <c r="K10" s="35"/>
      <c r="L10" s="35"/>
      <c r="M10" s="20"/>
      <c r="N10" s="20"/>
      <c r="O10" s="20"/>
    </row>
    <row r="11" spans="1:15" ht="12.75">
      <c r="A11" s="36">
        <v>75027356</v>
      </c>
      <c r="B11" s="37" t="s">
        <v>17</v>
      </c>
      <c r="C11" s="38"/>
      <c r="D11" s="39"/>
      <c r="E11" s="40">
        <v>3632536.73</v>
      </c>
      <c r="F11" s="40">
        <v>3982559.42</v>
      </c>
      <c r="G11" s="40">
        <f t="shared" si="0"/>
        <v>350022.68999999994</v>
      </c>
      <c r="H11" s="40">
        <v>325204.69</v>
      </c>
      <c r="I11" s="41">
        <v>24818</v>
      </c>
      <c r="J11" s="35"/>
      <c r="K11" s="35"/>
      <c r="L11" s="35"/>
      <c r="M11" s="20"/>
      <c r="N11" s="20"/>
      <c r="O11" s="20"/>
    </row>
    <row r="12" spans="1:15" ht="12.75">
      <c r="A12" s="36">
        <v>75027348</v>
      </c>
      <c r="B12" s="37" t="s">
        <v>18</v>
      </c>
      <c r="C12" s="38"/>
      <c r="D12" s="39"/>
      <c r="E12" s="40">
        <v>3169307.12</v>
      </c>
      <c r="F12" s="40">
        <v>3446977.64</v>
      </c>
      <c r="G12" s="40">
        <f t="shared" si="0"/>
        <v>277670.52</v>
      </c>
      <c r="H12" s="40">
        <v>273990.52</v>
      </c>
      <c r="I12" s="41">
        <v>3680</v>
      </c>
      <c r="J12" s="35"/>
      <c r="K12" s="35"/>
      <c r="L12" s="35"/>
      <c r="M12" s="20"/>
      <c r="N12" s="20"/>
      <c r="O12" s="20"/>
    </row>
    <row r="13" spans="1:15" ht="12.75">
      <c r="A13" s="36">
        <v>75027330</v>
      </c>
      <c r="B13" s="37" t="s">
        <v>19</v>
      </c>
      <c r="C13" s="38"/>
      <c r="D13" s="39"/>
      <c r="E13" s="40">
        <v>4561499.1</v>
      </c>
      <c r="F13" s="40">
        <v>4787482.52</v>
      </c>
      <c r="G13" s="40">
        <f t="shared" si="0"/>
        <v>225983.41999999993</v>
      </c>
      <c r="H13" s="40">
        <v>202608.42</v>
      </c>
      <c r="I13" s="41">
        <v>23375</v>
      </c>
      <c r="J13" s="35"/>
      <c r="K13" s="35"/>
      <c r="L13" s="35"/>
      <c r="M13" s="20"/>
      <c r="N13" s="20"/>
      <c r="O13" s="20"/>
    </row>
    <row r="14" spans="1:15" ht="12.75">
      <c r="A14" s="36">
        <v>70934011</v>
      </c>
      <c r="B14" s="37" t="s">
        <v>20</v>
      </c>
      <c r="C14" s="38"/>
      <c r="D14" s="39"/>
      <c r="E14" s="40">
        <v>5488624.43</v>
      </c>
      <c r="F14" s="40">
        <v>6564690.43</v>
      </c>
      <c r="G14" s="40">
        <f t="shared" si="0"/>
        <v>1076066</v>
      </c>
      <c r="H14" s="40">
        <v>1048038</v>
      </c>
      <c r="I14" s="41">
        <v>28028</v>
      </c>
      <c r="J14" s="35"/>
      <c r="K14" s="35"/>
      <c r="L14" s="35"/>
      <c r="M14" s="20"/>
      <c r="N14" s="20"/>
      <c r="O14" s="20"/>
    </row>
    <row r="15" spans="1:15" ht="12.75">
      <c r="A15" s="36">
        <v>75027313</v>
      </c>
      <c r="B15" s="37" t="s">
        <v>21</v>
      </c>
      <c r="C15" s="38"/>
      <c r="D15" s="39"/>
      <c r="E15" s="40">
        <v>2179173.55</v>
      </c>
      <c r="F15" s="40">
        <v>2277111.2</v>
      </c>
      <c r="G15" s="40">
        <f t="shared" si="0"/>
        <v>97937.65000000037</v>
      </c>
      <c r="H15" s="40">
        <v>90920.35</v>
      </c>
      <c r="I15" s="41">
        <v>7017.3</v>
      </c>
      <c r="J15" s="35"/>
      <c r="K15" s="35"/>
      <c r="L15" s="35"/>
      <c r="M15" s="20"/>
      <c r="N15" s="20"/>
      <c r="O15" s="20"/>
    </row>
    <row r="16" spans="1:15" ht="12.75">
      <c r="A16" s="36">
        <v>63029049</v>
      </c>
      <c r="B16" s="37" t="s">
        <v>22</v>
      </c>
      <c r="C16" s="38"/>
      <c r="D16" s="39"/>
      <c r="E16" s="40">
        <v>3534837.11</v>
      </c>
      <c r="F16" s="40">
        <v>3560236.19</v>
      </c>
      <c r="G16" s="40">
        <f t="shared" si="0"/>
        <v>25399.080000000075</v>
      </c>
      <c r="H16" s="40">
        <v>21480.08</v>
      </c>
      <c r="I16" s="41">
        <v>3919</v>
      </c>
      <c r="J16" s="35"/>
      <c r="K16" s="35"/>
      <c r="L16" s="35"/>
      <c r="M16" s="20"/>
      <c r="N16" s="20"/>
      <c r="O16" s="20"/>
    </row>
    <row r="17" spans="1:15" ht="12.75">
      <c r="A17" s="36">
        <v>75027305</v>
      </c>
      <c r="B17" s="37" t="s">
        <v>23</v>
      </c>
      <c r="C17" s="38"/>
      <c r="D17" s="39"/>
      <c r="E17" s="40">
        <v>2905299.16</v>
      </c>
      <c r="F17" s="40">
        <v>3239895.33</v>
      </c>
      <c r="G17" s="40">
        <f t="shared" si="0"/>
        <v>334596.1699999999</v>
      </c>
      <c r="H17" s="40">
        <v>330402.17</v>
      </c>
      <c r="I17" s="41">
        <v>4194</v>
      </c>
      <c r="J17" s="35"/>
      <c r="K17" s="35"/>
      <c r="L17" s="35"/>
      <c r="M17" s="20"/>
      <c r="N17" s="20"/>
      <c r="O17" s="20"/>
    </row>
    <row r="18" spans="1:15" ht="12.75">
      <c r="A18" s="36">
        <v>75027364</v>
      </c>
      <c r="B18" s="37" t="s">
        <v>24</v>
      </c>
      <c r="C18" s="38"/>
      <c r="D18" s="39"/>
      <c r="E18" s="40">
        <v>3008407.42</v>
      </c>
      <c r="F18" s="40">
        <v>3181199.79</v>
      </c>
      <c r="G18" s="40">
        <f t="shared" si="0"/>
        <v>172792.3700000001</v>
      </c>
      <c r="H18" s="40">
        <v>169672.37</v>
      </c>
      <c r="I18" s="41">
        <v>3120</v>
      </c>
      <c r="J18" s="35"/>
      <c r="K18" s="35"/>
      <c r="L18" s="83"/>
      <c r="M18" s="20"/>
      <c r="N18" s="20"/>
      <c r="O18" s="20"/>
    </row>
    <row r="19" spans="1:15" ht="12.75">
      <c r="A19" s="36">
        <v>66739721</v>
      </c>
      <c r="B19" s="37" t="s">
        <v>25</v>
      </c>
      <c r="C19" s="38"/>
      <c r="D19" s="39"/>
      <c r="E19" s="40">
        <v>5474013.62</v>
      </c>
      <c r="F19" s="40">
        <v>5750354.1</v>
      </c>
      <c r="G19" s="40">
        <f t="shared" si="0"/>
        <v>276340.4799999995</v>
      </c>
      <c r="H19" s="40">
        <v>255623.48</v>
      </c>
      <c r="I19" s="41">
        <v>20717</v>
      </c>
      <c r="J19" s="35"/>
      <c r="K19" s="35"/>
      <c r="L19" s="83"/>
      <c r="M19" s="20"/>
      <c r="N19" s="20"/>
      <c r="O19" s="20"/>
    </row>
    <row r="20" spans="1:15" ht="13.5" thickBot="1">
      <c r="A20" s="43">
        <v>70934002</v>
      </c>
      <c r="B20" s="44" t="s">
        <v>26</v>
      </c>
      <c r="C20" s="45"/>
      <c r="D20" s="45"/>
      <c r="E20" s="46">
        <v>5088051.56</v>
      </c>
      <c r="F20" s="46">
        <v>5161003.19</v>
      </c>
      <c r="G20" s="46">
        <f t="shared" si="0"/>
        <v>72951.63000000082</v>
      </c>
      <c r="H20" s="46">
        <v>54202.63</v>
      </c>
      <c r="I20" s="47">
        <v>18749</v>
      </c>
      <c r="J20" s="35"/>
      <c r="K20" s="35"/>
      <c r="L20" s="83"/>
      <c r="M20" s="20"/>
      <c r="N20" s="20"/>
      <c r="O20" s="20"/>
    </row>
    <row r="21" spans="1:15" ht="12.75">
      <c r="A21" s="19"/>
      <c r="B21" s="20"/>
      <c r="C21" s="20"/>
      <c r="D21" s="20"/>
      <c r="E21" s="35"/>
      <c r="F21" s="35"/>
      <c r="G21" s="35"/>
      <c r="H21" s="35"/>
      <c r="I21" s="48"/>
      <c r="J21" s="35"/>
      <c r="K21" s="35"/>
      <c r="L21" s="35"/>
      <c r="M21" s="20"/>
      <c r="N21" s="20"/>
      <c r="O21" s="28"/>
    </row>
    <row r="22" spans="1:15" ht="13.5" thickBot="1">
      <c r="A22" s="19"/>
      <c r="B22" s="24" t="s">
        <v>27</v>
      </c>
      <c r="C22" s="25"/>
      <c r="D22" s="25"/>
      <c r="E22" s="35"/>
      <c r="F22" s="35"/>
      <c r="G22" s="35"/>
      <c r="H22" s="35"/>
      <c r="I22" s="48"/>
      <c r="J22" s="35"/>
      <c r="K22" s="35"/>
      <c r="L22" s="35"/>
      <c r="M22" s="20"/>
      <c r="N22" s="20"/>
      <c r="O22" s="28"/>
    </row>
    <row r="23" spans="1:15" ht="12.75">
      <c r="A23" s="29">
        <v>70933944</v>
      </c>
      <c r="B23" s="30" t="s">
        <v>41</v>
      </c>
      <c r="C23" s="31"/>
      <c r="D23" s="32"/>
      <c r="E23" s="33">
        <v>7844156.89</v>
      </c>
      <c r="F23" s="33">
        <v>8196755.8</v>
      </c>
      <c r="G23" s="33">
        <f aca="true" t="shared" si="1" ref="G23:G30">F23-E23</f>
        <v>352598.91000000015</v>
      </c>
      <c r="H23" s="33">
        <v>292279.91</v>
      </c>
      <c r="I23" s="34">
        <v>60319</v>
      </c>
      <c r="J23" s="35"/>
      <c r="K23" s="35"/>
      <c r="L23" s="35"/>
      <c r="M23" s="20"/>
      <c r="N23" s="20"/>
      <c r="O23" s="20"/>
    </row>
    <row r="24" spans="1:15" ht="12.75">
      <c r="A24" s="36">
        <v>61989088</v>
      </c>
      <c r="B24" s="37" t="s">
        <v>28</v>
      </c>
      <c r="C24" s="38"/>
      <c r="D24" s="39"/>
      <c r="E24" s="40">
        <v>6342754.86</v>
      </c>
      <c r="F24" s="40">
        <v>6501437.12</v>
      </c>
      <c r="G24" s="40">
        <f t="shared" si="1"/>
        <v>158682.25999999978</v>
      </c>
      <c r="H24" s="40">
        <v>113804.63</v>
      </c>
      <c r="I24" s="41">
        <v>44877.63</v>
      </c>
      <c r="J24" s="35"/>
      <c r="K24" s="35"/>
      <c r="L24" s="35"/>
      <c r="M24" s="20"/>
      <c r="N24" s="20"/>
      <c r="O24" s="20"/>
    </row>
    <row r="25" spans="1:15" ht="12.75">
      <c r="A25" s="36">
        <v>70933987</v>
      </c>
      <c r="B25" s="37" t="s">
        <v>29</v>
      </c>
      <c r="C25" s="38"/>
      <c r="D25" s="39"/>
      <c r="E25" s="40">
        <v>18367503.49</v>
      </c>
      <c r="F25" s="40">
        <v>18690675.32</v>
      </c>
      <c r="G25" s="40">
        <f t="shared" si="1"/>
        <v>323171.83000000194</v>
      </c>
      <c r="H25" s="40">
        <v>192131.97</v>
      </c>
      <c r="I25" s="41">
        <v>131039.86</v>
      </c>
      <c r="J25" s="35"/>
      <c r="K25" s="35"/>
      <c r="L25" s="35"/>
      <c r="M25" s="20"/>
      <c r="N25" s="20"/>
      <c r="O25" s="20"/>
    </row>
    <row r="26" spans="1:15" ht="12.75">
      <c r="A26" s="36">
        <v>70933979</v>
      </c>
      <c r="B26" s="37" t="s">
        <v>30</v>
      </c>
      <c r="C26" s="38"/>
      <c r="D26" s="39"/>
      <c r="E26" s="40">
        <v>10089633.85</v>
      </c>
      <c r="F26" s="40">
        <v>10001758.47</v>
      </c>
      <c r="G26" s="40">
        <f t="shared" si="1"/>
        <v>-87875.37999999896</v>
      </c>
      <c r="H26" s="40">
        <v>-178893.14</v>
      </c>
      <c r="I26" s="41">
        <v>91017.76</v>
      </c>
      <c r="J26" s="35"/>
      <c r="K26" s="35"/>
      <c r="L26" s="35"/>
      <c r="M26" s="20"/>
      <c r="N26" s="20"/>
      <c r="O26" s="20"/>
    </row>
    <row r="27" spans="1:15" ht="12.75">
      <c r="A27" s="36">
        <v>61989061</v>
      </c>
      <c r="B27" s="37" t="s">
        <v>31</v>
      </c>
      <c r="C27" s="38"/>
      <c r="D27" s="39"/>
      <c r="E27" s="40">
        <v>27370031.47</v>
      </c>
      <c r="F27" s="40">
        <v>28025774.99</v>
      </c>
      <c r="G27" s="40">
        <f t="shared" si="1"/>
        <v>655743.5199999996</v>
      </c>
      <c r="H27" s="40">
        <v>517487.79</v>
      </c>
      <c r="I27" s="41">
        <v>138255.73</v>
      </c>
      <c r="J27" s="35"/>
      <c r="K27" s="35"/>
      <c r="L27" s="35"/>
      <c r="M27" s="20"/>
      <c r="N27" s="20"/>
      <c r="O27" s="20"/>
    </row>
    <row r="28" spans="1:15" ht="12.75">
      <c r="A28" s="36">
        <v>61989037</v>
      </c>
      <c r="B28" s="37" t="s">
        <v>42</v>
      </c>
      <c r="C28" s="38"/>
      <c r="D28" s="39"/>
      <c r="E28" s="40">
        <v>31523093.23</v>
      </c>
      <c r="F28" s="40">
        <v>32052666.2</v>
      </c>
      <c r="G28" s="40">
        <f t="shared" si="1"/>
        <v>529572.9699999988</v>
      </c>
      <c r="H28" s="40">
        <v>385357.53</v>
      </c>
      <c r="I28" s="41">
        <v>144215.44</v>
      </c>
      <c r="J28" s="35"/>
      <c r="K28" s="35"/>
      <c r="L28" s="35"/>
      <c r="M28" s="20"/>
      <c r="N28" s="20"/>
      <c r="O28" s="20"/>
    </row>
    <row r="29" spans="1:15" ht="12.75">
      <c r="A29" s="36">
        <v>70933901</v>
      </c>
      <c r="B29" s="49" t="s">
        <v>32</v>
      </c>
      <c r="C29" s="50"/>
      <c r="D29" s="51"/>
      <c r="E29" s="40">
        <v>13653776.61</v>
      </c>
      <c r="F29" s="40">
        <v>14725584.9</v>
      </c>
      <c r="G29" s="40">
        <f t="shared" si="1"/>
        <v>1071808.290000001</v>
      </c>
      <c r="H29" s="40">
        <v>945842.29</v>
      </c>
      <c r="I29" s="41">
        <v>125966</v>
      </c>
      <c r="J29" s="35"/>
      <c r="K29" s="35"/>
      <c r="L29" s="35"/>
      <c r="M29" s="20"/>
      <c r="N29" s="20"/>
      <c r="O29" s="20"/>
    </row>
    <row r="30" spans="1:15" ht="13.5" thickBot="1">
      <c r="A30" s="52">
        <v>70933928</v>
      </c>
      <c r="B30" s="53" t="s">
        <v>33</v>
      </c>
      <c r="C30" s="54"/>
      <c r="D30" s="55"/>
      <c r="E30" s="56">
        <v>19916813.77</v>
      </c>
      <c r="F30" s="56">
        <v>20613728.52</v>
      </c>
      <c r="G30" s="56">
        <f t="shared" si="1"/>
        <v>696914.75</v>
      </c>
      <c r="H30" s="56">
        <v>690560.75</v>
      </c>
      <c r="I30" s="57">
        <v>6354</v>
      </c>
      <c r="J30" s="35"/>
      <c r="K30" s="35"/>
      <c r="L30" s="35"/>
      <c r="M30" s="20"/>
      <c r="N30" s="20"/>
      <c r="O30" s="20"/>
    </row>
    <row r="31" spans="1:15" ht="12.75">
      <c r="A31" s="19"/>
      <c r="B31" s="28"/>
      <c r="C31" s="28"/>
      <c r="D31" s="28"/>
      <c r="E31" s="35"/>
      <c r="F31" s="35"/>
      <c r="G31" s="35"/>
      <c r="H31" s="35"/>
      <c r="I31" s="48"/>
      <c r="J31" s="35"/>
      <c r="K31" s="35"/>
      <c r="L31" s="35"/>
      <c r="M31" s="28"/>
      <c r="N31" s="28"/>
      <c r="O31" s="28"/>
    </row>
    <row r="32" spans="1:12" ht="13.5" thickBot="1">
      <c r="A32" s="19"/>
      <c r="B32" s="24" t="s">
        <v>34</v>
      </c>
      <c r="C32" s="58"/>
      <c r="D32" s="58"/>
      <c r="E32" s="59"/>
      <c r="F32" s="60"/>
      <c r="G32" s="60"/>
      <c r="H32" s="60"/>
      <c r="I32" s="61"/>
      <c r="J32" s="35"/>
      <c r="K32" s="35"/>
      <c r="L32" s="60"/>
    </row>
    <row r="33" spans="1:15" ht="12.75">
      <c r="A33" s="29">
        <v>68917066</v>
      </c>
      <c r="B33" s="30" t="s">
        <v>35</v>
      </c>
      <c r="C33" s="31"/>
      <c r="D33" s="32"/>
      <c r="E33" s="40">
        <v>10895024.73</v>
      </c>
      <c r="F33" s="40">
        <v>13672523.5</v>
      </c>
      <c r="G33" s="40">
        <f>F33-E33</f>
        <v>2777498.7699999996</v>
      </c>
      <c r="H33" s="40">
        <v>2438114.13</v>
      </c>
      <c r="I33" s="41">
        <v>339384.64</v>
      </c>
      <c r="J33" s="35"/>
      <c r="K33" s="35"/>
      <c r="L33" s="35"/>
      <c r="M33" s="28"/>
      <c r="N33" s="28"/>
      <c r="O33" s="28"/>
    </row>
    <row r="34" spans="1:15" ht="13.5" thickBot="1">
      <c r="A34" s="62" t="s">
        <v>36</v>
      </c>
      <c r="B34" s="63" t="s">
        <v>37</v>
      </c>
      <c r="C34" s="64"/>
      <c r="D34" s="65"/>
      <c r="E34" s="46">
        <v>45856164.8</v>
      </c>
      <c r="F34" s="46">
        <v>45085239.49</v>
      </c>
      <c r="G34" s="46">
        <f>F34-E34</f>
        <v>-770925.3099999949</v>
      </c>
      <c r="H34" s="46">
        <v>-1264668.47</v>
      </c>
      <c r="I34" s="47">
        <v>493743.16</v>
      </c>
      <c r="J34" s="35"/>
      <c r="K34" s="35"/>
      <c r="L34" s="35"/>
      <c r="M34" s="28"/>
      <c r="N34" s="28"/>
      <c r="O34" s="28"/>
    </row>
    <row r="35" spans="8:12" ht="12.75">
      <c r="H35" s="66"/>
      <c r="I35" s="66"/>
      <c r="L35" s="28"/>
    </row>
    <row r="36" spans="1:12" ht="12.75">
      <c r="A36" s="67" t="s">
        <v>38</v>
      </c>
      <c r="B36" s="67"/>
      <c r="C36" s="67"/>
      <c r="E36" s="67"/>
      <c r="F36" s="67"/>
      <c r="G36" s="67"/>
      <c r="L36" s="28"/>
    </row>
    <row r="37" spans="1:7" ht="12.75">
      <c r="A37" s="67" t="s">
        <v>39</v>
      </c>
      <c r="B37" s="67"/>
      <c r="C37" s="67"/>
      <c r="E37" s="67"/>
      <c r="F37" s="67"/>
      <c r="G37" s="67"/>
    </row>
    <row r="38" spans="1:9" ht="12.75">
      <c r="A38" s="67" t="s">
        <v>40</v>
      </c>
      <c r="B38" s="67"/>
      <c r="C38" s="67"/>
      <c r="E38" s="67"/>
      <c r="F38" s="67"/>
      <c r="G38" s="67"/>
      <c r="H38" s="66"/>
      <c r="I38" s="66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3">
    <mergeCell ref="H3:I3"/>
    <mergeCell ref="A4:A7"/>
    <mergeCell ref="B4:D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8.8515625" style="0" customWidth="1"/>
    <col min="4" max="4" width="7.28125" style="0" customWidth="1"/>
    <col min="5" max="8" width="17.7109375" style="0" customWidth="1"/>
    <col min="9" max="9" width="17.28125" style="0" customWidth="1"/>
    <col min="10" max="10" width="12.8515625" style="0" customWidth="1"/>
    <col min="13" max="13" width="13.57421875" style="0" customWidth="1"/>
  </cols>
  <sheetData>
    <row r="1" ht="12.75">
      <c r="J1" s="1"/>
    </row>
    <row r="2" spans="1:9" ht="15.75">
      <c r="A2" s="2" t="s">
        <v>45</v>
      </c>
      <c r="B2" s="2"/>
      <c r="C2" s="2"/>
      <c r="D2" s="2"/>
      <c r="E2" s="2"/>
      <c r="F2" s="2"/>
      <c r="G2" s="2"/>
      <c r="H2" s="2"/>
      <c r="I2" s="2"/>
    </row>
    <row r="3" spans="8:13" ht="13.5" thickBot="1">
      <c r="H3" s="92" t="s">
        <v>0</v>
      </c>
      <c r="I3" s="92"/>
      <c r="J3" s="4"/>
      <c r="L3" s="4"/>
      <c r="M3" s="4"/>
    </row>
    <row r="4" spans="1:13" ht="15">
      <c r="A4" s="93" t="s">
        <v>1</v>
      </c>
      <c r="B4" s="97" t="s">
        <v>2</v>
      </c>
      <c r="C4" s="98"/>
      <c r="D4" s="99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8"/>
      <c r="K4" s="9"/>
      <c r="L4" s="10"/>
      <c r="M4" s="11"/>
    </row>
    <row r="5" spans="1:13" ht="15">
      <c r="A5" s="94"/>
      <c r="B5" s="100"/>
      <c r="C5" s="101"/>
      <c r="D5" s="102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9"/>
      <c r="L5" s="10"/>
      <c r="M5" s="11"/>
    </row>
    <row r="6" spans="1:13" ht="12.75">
      <c r="A6" s="95"/>
      <c r="B6" s="103"/>
      <c r="C6" s="101"/>
      <c r="D6" s="102"/>
      <c r="E6" s="77" t="s">
        <v>49</v>
      </c>
      <c r="F6" s="77" t="s">
        <v>49</v>
      </c>
      <c r="G6" s="15" t="s">
        <v>6</v>
      </c>
      <c r="H6" s="15" t="s">
        <v>8</v>
      </c>
      <c r="I6" s="16" t="s">
        <v>9</v>
      </c>
      <c r="J6" s="76"/>
      <c r="K6" s="9"/>
      <c r="L6" s="10"/>
      <c r="M6" s="11"/>
    </row>
    <row r="7" spans="1:13" ht="14.25" customHeight="1" thickBot="1">
      <c r="A7" s="96"/>
      <c r="B7" s="104"/>
      <c r="C7" s="105"/>
      <c r="D7" s="106"/>
      <c r="E7" s="17"/>
      <c r="F7" s="17"/>
      <c r="G7" s="79" t="s">
        <v>49</v>
      </c>
      <c r="H7" s="79" t="s">
        <v>49</v>
      </c>
      <c r="I7" s="79" t="s">
        <v>49</v>
      </c>
      <c r="J7" s="18"/>
      <c r="K7" s="9"/>
      <c r="L7" s="10"/>
      <c r="M7" s="11"/>
    </row>
    <row r="8" spans="1:13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75"/>
      <c r="K8" s="9"/>
      <c r="L8" s="10"/>
      <c r="M8" s="11"/>
    </row>
    <row r="9" spans="1:13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0"/>
      <c r="L9" s="20"/>
      <c r="M9" s="28"/>
    </row>
    <row r="10" spans="1:13" ht="12.75">
      <c r="A10" s="29">
        <v>66934885</v>
      </c>
      <c r="B10" s="30" t="s">
        <v>16</v>
      </c>
      <c r="C10" s="31"/>
      <c r="D10" s="32"/>
      <c r="E10" s="33">
        <v>5528547.54</v>
      </c>
      <c r="F10" s="33">
        <v>6164424.93</v>
      </c>
      <c r="G10" s="33">
        <f>F10-E10</f>
        <v>635877.3899999997</v>
      </c>
      <c r="H10" s="33">
        <v>628808.39</v>
      </c>
      <c r="I10" s="34">
        <v>7069</v>
      </c>
      <c r="J10" s="35"/>
      <c r="K10" s="35"/>
      <c r="L10" s="20"/>
      <c r="M10" s="20"/>
    </row>
    <row r="11" spans="1:13" ht="12.75">
      <c r="A11" s="36">
        <v>75027356</v>
      </c>
      <c r="B11" s="37" t="s">
        <v>17</v>
      </c>
      <c r="C11" s="38"/>
      <c r="D11" s="39"/>
      <c r="E11" s="40">
        <v>5214993.44</v>
      </c>
      <c r="F11" s="40">
        <v>6121212.95</v>
      </c>
      <c r="G11" s="40">
        <f aca="true" t="shared" si="0" ref="G11:G20">F11-E11</f>
        <v>906219.5099999998</v>
      </c>
      <c r="H11" s="40">
        <v>868977.51</v>
      </c>
      <c r="I11" s="41">
        <v>37242</v>
      </c>
      <c r="J11" s="35"/>
      <c r="K11" s="35"/>
      <c r="L11" s="20"/>
      <c r="M11" s="20"/>
    </row>
    <row r="12" spans="1:13" ht="12.75">
      <c r="A12" s="36">
        <v>75027348</v>
      </c>
      <c r="B12" s="37" t="s">
        <v>18</v>
      </c>
      <c r="C12" s="38"/>
      <c r="D12" s="39"/>
      <c r="E12" s="40">
        <v>4797312.88</v>
      </c>
      <c r="F12" s="40">
        <v>5263243.63</v>
      </c>
      <c r="G12" s="40">
        <f t="shared" si="0"/>
        <v>465930.75</v>
      </c>
      <c r="H12" s="40">
        <v>430016.75</v>
      </c>
      <c r="I12" s="41">
        <v>35914</v>
      </c>
      <c r="J12" s="35"/>
      <c r="K12" s="35"/>
      <c r="L12" s="20"/>
      <c r="M12" s="20"/>
    </row>
    <row r="13" spans="1:13" ht="12.75">
      <c r="A13" s="36">
        <v>75027330</v>
      </c>
      <c r="B13" s="37" t="s">
        <v>19</v>
      </c>
      <c r="C13" s="38"/>
      <c r="D13" s="39"/>
      <c r="E13" s="40">
        <v>6561805.09</v>
      </c>
      <c r="F13" s="40">
        <v>7107102.84</v>
      </c>
      <c r="G13" s="40">
        <f t="shared" si="0"/>
        <v>545297.75</v>
      </c>
      <c r="H13" s="40">
        <v>517401.75</v>
      </c>
      <c r="I13" s="41">
        <v>27896</v>
      </c>
      <c r="J13" s="35"/>
      <c r="K13" s="35"/>
      <c r="L13" s="20"/>
      <c r="M13" s="20"/>
    </row>
    <row r="14" spans="1:13" ht="12.75">
      <c r="A14" s="36">
        <v>70934011</v>
      </c>
      <c r="B14" s="37" t="s">
        <v>20</v>
      </c>
      <c r="C14" s="38"/>
      <c r="D14" s="39"/>
      <c r="E14" s="40">
        <v>8086169.86</v>
      </c>
      <c r="F14" s="40">
        <v>9572582.43</v>
      </c>
      <c r="G14" s="40">
        <f t="shared" si="0"/>
        <v>1486412.5699999994</v>
      </c>
      <c r="H14" s="40">
        <v>1459976.57</v>
      </c>
      <c r="I14" s="41">
        <v>26436</v>
      </c>
      <c r="J14" s="35"/>
      <c r="K14" s="35"/>
      <c r="L14" s="20"/>
      <c r="M14" s="20"/>
    </row>
    <row r="15" spans="1:13" ht="12.75">
      <c r="A15" s="36">
        <v>75027313</v>
      </c>
      <c r="B15" s="37" t="s">
        <v>21</v>
      </c>
      <c r="C15" s="38"/>
      <c r="D15" s="39"/>
      <c r="E15" s="40">
        <v>3081475.22</v>
      </c>
      <c r="F15" s="40">
        <v>3393365.1</v>
      </c>
      <c r="G15" s="40">
        <f t="shared" si="0"/>
        <v>311889.8799999999</v>
      </c>
      <c r="H15" s="40">
        <v>305054.58</v>
      </c>
      <c r="I15" s="41">
        <v>6835.3</v>
      </c>
      <c r="J15" s="35"/>
      <c r="K15" s="35"/>
      <c r="L15" s="20"/>
      <c r="M15" s="20"/>
    </row>
    <row r="16" spans="1:13" ht="12.75">
      <c r="A16" s="36">
        <v>63029049</v>
      </c>
      <c r="B16" s="37" t="s">
        <v>22</v>
      </c>
      <c r="C16" s="38"/>
      <c r="D16" s="39"/>
      <c r="E16" s="40">
        <v>5161126.03</v>
      </c>
      <c r="F16" s="40">
        <v>5674182.26</v>
      </c>
      <c r="G16" s="40">
        <f t="shared" si="0"/>
        <v>513056.2299999995</v>
      </c>
      <c r="H16" s="40">
        <v>508237.23</v>
      </c>
      <c r="I16" s="41">
        <v>4819</v>
      </c>
      <c r="J16" s="35"/>
      <c r="K16" s="35"/>
      <c r="L16" s="20"/>
      <c r="M16" s="20"/>
    </row>
    <row r="17" spans="1:13" ht="12.75">
      <c r="A17" s="36">
        <v>75027305</v>
      </c>
      <c r="B17" s="37" t="s">
        <v>23</v>
      </c>
      <c r="C17" s="38"/>
      <c r="D17" s="39"/>
      <c r="E17" s="40">
        <v>4333686.92</v>
      </c>
      <c r="F17" s="40">
        <v>4591551.04</v>
      </c>
      <c r="G17" s="40">
        <f t="shared" si="0"/>
        <v>257864.1200000001</v>
      </c>
      <c r="H17" s="40">
        <v>253670.12</v>
      </c>
      <c r="I17" s="41">
        <v>4194</v>
      </c>
      <c r="J17" s="35"/>
      <c r="K17" s="35"/>
      <c r="L17" s="20"/>
      <c r="M17" s="20"/>
    </row>
    <row r="18" spans="1:13" ht="12.75">
      <c r="A18" s="36">
        <v>75027364</v>
      </c>
      <c r="B18" s="37" t="s">
        <v>24</v>
      </c>
      <c r="C18" s="38"/>
      <c r="D18" s="39"/>
      <c r="E18" s="40">
        <v>4622722.94</v>
      </c>
      <c r="F18" s="40">
        <v>5036524.87</v>
      </c>
      <c r="G18" s="40">
        <f t="shared" si="0"/>
        <v>413801.9299999997</v>
      </c>
      <c r="H18" s="40">
        <v>410681.93</v>
      </c>
      <c r="I18" s="41">
        <v>3120</v>
      </c>
      <c r="J18" s="35"/>
      <c r="K18" s="35"/>
      <c r="L18" s="20"/>
      <c r="M18" s="20"/>
    </row>
    <row r="19" spans="1:13" ht="12.75">
      <c r="A19" s="36">
        <v>66739721</v>
      </c>
      <c r="B19" s="37" t="s">
        <v>25</v>
      </c>
      <c r="C19" s="38"/>
      <c r="D19" s="39"/>
      <c r="E19" s="40">
        <v>7990981.41</v>
      </c>
      <c r="F19" s="40">
        <v>8586378.1</v>
      </c>
      <c r="G19" s="40">
        <f t="shared" si="0"/>
        <v>595396.6899999995</v>
      </c>
      <c r="H19" s="40">
        <v>574351.69</v>
      </c>
      <c r="I19" s="41">
        <v>21045</v>
      </c>
      <c r="J19" s="35"/>
      <c r="K19" s="35"/>
      <c r="L19" s="20"/>
      <c r="M19" s="20"/>
    </row>
    <row r="20" spans="1:13" ht="13.5" thickBot="1">
      <c r="A20" s="43">
        <v>70934002</v>
      </c>
      <c r="B20" s="44" t="s">
        <v>26</v>
      </c>
      <c r="C20" s="45"/>
      <c r="D20" s="45"/>
      <c r="E20" s="46">
        <v>7634285.46</v>
      </c>
      <c r="F20" s="46">
        <v>7767575.27</v>
      </c>
      <c r="G20" s="46">
        <f t="shared" si="0"/>
        <v>133289.8099999996</v>
      </c>
      <c r="H20" s="46">
        <v>103220.81</v>
      </c>
      <c r="I20" s="47">
        <v>30069</v>
      </c>
      <c r="J20" s="35"/>
      <c r="K20" s="35"/>
      <c r="L20" s="20"/>
      <c r="M20" s="20"/>
    </row>
    <row r="21" spans="1:13" ht="12.75">
      <c r="A21" s="19"/>
      <c r="B21" s="20"/>
      <c r="C21" s="20"/>
      <c r="D21" s="20"/>
      <c r="E21" s="35"/>
      <c r="F21" s="35"/>
      <c r="G21" s="35"/>
      <c r="H21" s="35"/>
      <c r="I21" s="35"/>
      <c r="J21" s="35"/>
      <c r="K21" s="20"/>
      <c r="L21" s="20"/>
      <c r="M21" s="28"/>
    </row>
    <row r="22" spans="1:13" ht="13.5" thickBot="1">
      <c r="A22" s="19"/>
      <c r="B22" s="24" t="s">
        <v>27</v>
      </c>
      <c r="C22" s="25"/>
      <c r="D22" s="25"/>
      <c r="E22" s="35"/>
      <c r="F22" s="35"/>
      <c r="G22" s="35"/>
      <c r="H22" s="35"/>
      <c r="I22" s="35"/>
      <c r="J22" s="35"/>
      <c r="K22" s="20"/>
      <c r="L22" s="20"/>
      <c r="M22" s="28"/>
    </row>
    <row r="23" spans="1:13" ht="12.75">
      <c r="A23" s="29">
        <v>70933944</v>
      </c>
      <c r="B23" s="30" t="s">
        <v>41</v>
      </c>
      <c r="C23" s="31"/>
      <c r="D23" s="32"/>
      <c r="E23" s="33">
        <v>11541958.49</v>
      </c>
      <c r="F23" s="33">
        <v>12976730.66</v>
      </c>
      <c r="G23" s="33">
        <f aca="true" t="shared" si="1" ref="G23:G30">F23-E23</f>
        <v>1434772.17</v>
      </c>
      <c r="H23" s="33">
        <v>1352408.15</v>
      </c>
      <c r="I23" s="34">
        <v>82364.02</v>
      </c>
      <c r="J23" s="35"/>
      <c r="K23" s="35"/>
      <c r="L23" s="20"/>
      <c r="M23" s="20"/>
    </row>
    <row r="24" spans="1:13" ht="12.75">
      <c r="A24" s="36">
        <v>61989088</v>
      </c>
      <c r="B24" s="37" t="s">
        <v>28</v>
      </c>
      <c r="C24" s="38"/>
      <c r="D24" s="39"/>
      <c r="E24" s="40">
        <f>8998389.99+32129.57</f>
        <v>9030519.56</v>
      </c>
      <c r="F24" s="40">
        <f>9074050.49+72241</f>
        <v>9146291.49</v>
      </c>
      <c r="G24" s="40">
        <f t="shared" si="1"/>
        <v>115771.9299999997</v>
      </c>
      <c r="H24" s="40">
        <v>75660.5</v>
      </c>
      <c r="I24" s="41">
        <v>40111.43</v>
      </c>
      <c r="J24" s="35"/>
      <c r="K24" s="35"/>
      <c r="L24" s="20"/>
      <c r="M24" s="20"/>
    </row>
    <row r="25" spans="1:13" ht="12.75">
      <c r="A25" s="36">
        <v>70933987</v>
      </c>
      <c r="B25" s="37" t="s">
        <v>29</v>
      </c>
      <c r="C25" s="38"/>
      <c r="D25" s="39"/>
      <c r="E25" s="40">
        <v>26531824.57</v>
      </c>
      <c r="F25" s="40">
        <v>26993874.32</v>
      </c>
      <c r="G25" s="40">
        <f t="shared" si="1"/>
        <v>462049.75</v>
      </c>
      <c r="H25" s="40">
        <v>262154.89</v>
      </c>
      <c r="I25" s="41">
        <v>199894.86</v>
      </c>
      <c r="J25" s="35"/>
      <c r="K25" s="35"/>
      <c r="L25" s="20"/>
      <c r="M25" s="20"/>
    </row>
    <row r="26" spans="1:13" ht="12.75">
      <c r="A26" s="36">
        <v>70933979</v>
      </c>
      <c r="B26" s="37" t="s">
        <v>30</v>
      </c>
      <c r="C26" s="38"/>
      <c r="D26" s="39"/>
      <c r="E26" s="40">
        <v>14892091.16</v>
      </c>
      <c r="F26" s="40">
        <v>15214879.89</v>
      </c>
      <c r="G26" s="40">
        <f t="shared" si="1"/>
        <v>322788.73000000045</v>
      </c>
      <c r="H26" s="40">
        <v>206868.19</v>
      </c>
      <c r="I26" s="41">
        <v>115920.54</v>
      </c>
      <c r="J26" s="35"/>
      <c r="K26" s="35"/>
      <c r="L26" s="20"/>
      <c r="M26" s="20"/>
    </row>
    <row r="27" spans="1:13" ht="12.75">
      <c r="A27" s="36">
        <v>61989061</v>
      </c>
      <c r="B27" s="37" t="s">
        <v>31</v>
      </c>
      <c r="C27" s="38"/>
      <c r="D27" s="39"/>
      <c r="E27" s="40">
        <f>38698682.16+477195.54</f>
        <v>39175877.699999996</v>
      </c>
      <c r="F27" s="40">
        <f>39247683.47+631363.98</f>
        <v>39879047.449999996</v>
      </c>
      <c r="G27" s="40">
        <f t="shared" si="1"/>
        <v>703169.75</v>
      </c>
      <c r="H27" s="40">
        <v>549001.31</v>
      </c>
      <c r="I27" s="41">
        <v>154168.44</v>
      </c>
      <c r="J27" s="35"/>
      <c r="K27" s="35"/>
      <c r="L27" s="20"/>
      <c r="M27" s="20"/>
    </row>
    <row r="28" spans="1:13" ht="12.75">
      <c r="A28" s="36">
        <v>61989037</v>
      </c>
      <c r="B28" s="37" t="s">
        <v>42</v>
      </c>
      <c r="C28" s="38"/>
      <c r="D28" s="39"/>
      <c r="E28" s="40">
        <v>46248978.09</v>
      </c>
      <c r="F28" s="40">
        <v>47008168.37</v>
      </c>
      <c r="G28" s="40">
        <f t="shared" si="1"/>
        <v>759190.2799999937</v>
      </c>
      <c r="H28" s="40">
        <v>627918.38</v>
      </c>
      <c r="I28" s="41">
        <v>131271.9</v>
      </c>
      <c r="J28" s="35"/>
      <c r="K28" s="35"/>
      <c r="L28" s="20"/>
      <c r="M28" s="20"/>
    </row>
    <row r="29" spans="1:13" ht="12.75">
      <c r="A29" s="36">
        <v>70933901</v>
      </c>
      <c r="B29" s="49" t="s">
        <v>32</v>
      </c>
      <c r="C29" s="50"/>
      <c r="D29" s="51"/>
      <c r="E29" s="40">
        <v>20327530.69</v>
      </c>
      <c r="F29" s="40">
        <v>23739426.25</v>
      </c>
      <c r="G29" s="40">
        <f>F29-E29</f>
        <v>3411895.5599999987</v>
      </c>
      <c r="H29" s="40">
        <v>3275145.56</v>
      </c>
      <c r="I29" s="41">
        <v>136750</v>
      </c>
      <c r="J29" s="35"/>
      <c r="K29" s="35"/>
      <c r="L29" s="20"/>
      <c r="M29" s="20"/>
    </row>
    <row r="30" spans="1:13" ht="13.5" thickBot="1">
      <c r="A30" s="52">
        <v>70933928</v>
      </c>
      <c r="B30" s="53" t="s">
        <v>33</v>
      </c>
      <c r="C30" s="54"/>
      <c r="D30" s="55"/>
      <c r="E30" s="56">
        <v>30254756.52</v>
      </c>
      <c r="F30" s="56">
        <v>30882867.39</v>
      </c>
      <c r="G30" s="56">
        <f t="shared" si="1"/>
        <v>628110.870000001</v>
      </c>
      <c r="H30" s="56">
        <v>549106.27</v>
      </c>
      <c r="I30" s="57">
        <v>79004.6</v>
      </c>
      <c r="J30" s="35"/>
      <c r="K30" s="35"/>
      <c r="L30" s="20"/>
      <c r="M30" s="20"/>
    </row>
    <row r="31" spans="1:13" ht="12.75">
      <c r="A31" s="19"/>
      <c r="B31" s="28"/>
      <c r="C31" s="28"/>
      <c r="D31" s="28"/>
      <c r="E31" s="35"/>
      <c r="F31" s="35"/>
      <c r="G31" s="35"/>
      <c r="H31" s="35"/>
      <c r="I31" s="35"/>
      <c r="J31" s="35"/>
      <c r="K31" s="28"/>
      <c r="L31" s="28"/>
      <c r="M31" s="28"/>
    </row>
    <row r="32" spans="1:10" ht="13.5" thickBot="1">
      <c r="A32" s="19"/>
      <c r="B32" s="24" t="s">
        <v>34</v>
      </c>
      <c r="C32" s="58"/>
      <c r="D32" s="58"/>
      <c r="E32" s="59"/>
      <c r="F32" s="60"/>
      <c r="G32" s="60"/>
      <c r="H32" s="60"/>
      <c r="I32" s="60"/>
      <c r="J32" s="35"/>
    </row>
    <row r="33" spans="1:13" ht="12.75">
      <c r="A33" s="29">
        <v>68917066</v>
      </c>
      <c r="B33" s="30" t="s">
        <v>35</v>
      </c>
      <c r="C33" s="31"/>
      <c r="D33" s="32"/>
      <c r="E33" s="33">
        <f>15602757.13+258267.92</f>
        <v>15861025.05</v>
      </c>
      <c r="F33" s="33">
        <f>20050945.09+683043</f>
        <v>20733988.09</v>
      </c>
      <c r="G33" s="33">
        <f>F33-E33</f>
        <v>4872963.039999999</v>
      </c>
      <c r="H33" s="33">
        <v>4448187.96</v>
      </c>
      <c r="I33" s="34">
        <v>424775.08</v>
      </c>
      <c r="J33" s="35"/>
      <c r="K33" s="35"/>
      <c r="L33" s="28"/>
      <c r="M33" s="28"/>
    </row>
    <row r="34" spans="1:13" ht="13.5" thickBot="1">
      <c r="A34" s="62" t="s">
        <v>36</v>
      </c>
      <c r="B34" s="63" t="s">
        <v>37</v>
      </c>
      <c r="C34" s="64"/>
      <c r="D34" s="65"/>
      <c r="E34" s="46">
        <f>66866819.63+381909.92</f>
        <v>67248729.55</v>
      </c>
      <c r="F34" s="46">
        <f>66676643.13+1092346.58</f>
        <v>67768989.71000001</v>
      </c>
      <c r="G34" s="46">
        <f>F34-E34</f>
        <v>520260.1600000113</v>
      </c>
      <c r="H34" s="46">
        <v>-190176.5</v>
      </c>
      <c r="I34" s="47">
        <v>710436.66</v>
      </c>
      <c r="J34" s="35"/>
      <c r="K34" s="35"/>
      <c r="L34" s="28"/>
      <c r="M34" s="28"/>
    </row>
    <row r="35" spans="8:10" ht="12.75">
      <c r="H35" s="66"/>
      <c r="I35" s="66"/>
      <c r="J35" s="28"/>
    </row>
    <row r="36" spans="1:10" ht="12.75">
      <c r="A36" s="67" t="s">
        <v>38</v>
      </c>
      <c r="B36" s="67"/>
      <c r="C36" s="67"/>
      <c r="E36" s="67"/>
      <c r="F36" s="67"/>
      <c r="G36" s="67"/>
      <c r="J36" s="28"/>
    </row>
    <row r="37" spans="1:7" ht="12.75">
      <c r="A37" s="67" t="s">
        <v>39</v>
      </c>
      <c r="B37" s="67"/>
      <c r="C37" s="67"/>
      <c r="E37" s="67"/>
      <c r="F37" s="67"/>
      <c r="G37" s="67"/>
    </row>
    <row r="38" spans="1:9" ht="12.75">
      <c r="A38" s="67" t="s">
        <v>40</v>
      </c>
      <c r="B38" s="67"/>
      <c r="C38" s="67"/>
      <c r="E38" s="67"/>
      <c r="F38" s="67"/>
      <c r="G38" s="67"/>
      <c r="H38" s="66"/>
      <c r="I38" s="66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3">
    <mergeCell ref="H3:I3"/>
    <mergeCell ref="A4:A7"/>
    <mergeCell ref="B4:D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PageLayoutView="0" workbookViewId="0" topLeftCell="A1">
      <selection activeCell="M28" sqref="M28"/>
    </sheetView>
  </sheetViews>
  <sheetFormatPr defaultColWidth="9.140625" defaultRowHeight="12.75"/>
  <cols>
    <col min="1" max="1" width="8.8515625" style="0" customWidth="1"/>
    <col min="4" max="4" width="7.28125" style="0" customWidth="1"/>
    <col min="5" max="8" width="17.7109375" style="0" customWidth="1"/>
    <col min="9" max="9" width="17.28125" style="0" customWidth="1"/>
    <col min="10" max="10" width="20.00390625" style="0" customWidth="1"/>
    <col min="11" max="11" width="11.7109375" style="0" customWidth="1"/>
    <col min="12" max="12" width="12.8515625" style="0" customWidth="1"/>
    <col min="15" max="15" width="13.57421875" style="0" customWidth="1"/>
  </cols>
  <sheetData>
    <row r="1" ht="12.75">
      <c r="L1" s="1"/>
    </row>
    <row r="2" spans="1:10" ht="15.75">
      <c r="A2" s="2" t="s">
        <v>46</v>
      </c>
      <c r="B2" s="2"/>
      <c r="C2" s="2"/>
      <c r="D2" s="2"/>
      <c r="E2" s="2"/>
      <c r="F2" s="2"/>
      <c r="G2" s="2"/>
      <c r="H2" s="2"/>
      <c r="I2" s="2"/>
      <c r="J2" s="3"/>
    </row>
    <row r="3" spans="8:15" ht="18.75" customHeight="1" thickBot="1">
      <c r="H3" s="92" t="s">
        <v>51</v>
      </c>
      <c r="I3" s="92"/>
      <c r="L3" s="4"/>
      <c r="N3" s="4"/>
      <c r="O3" s="4"/>
    </row>
    <row r="4" spans="1:15" ht="15">
      <c r="A4" s="93" t="s">
        <v>1</v>
      </c>
      <c r="B4" s="97" t="s">
        <v>2</v>
      </c>
      <c r="C4" s="98"/>
      <c r="D4" s="99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109"/>
      <c r="K4" s="109"/>
      <c r="L4" s="109"/>
      <c r="M4" s="9"/>
      <c r="N4" s="10"/>
      <c r="O4" s="11"/>
    </row>
    <row r="5" spans="1:15" ht="15">
      <c r="A5" s="94"/>
      <c r="B5" s="100"/>
      <c r="C5" s="101"/>
      <c r="D5" s="102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8"/>
      <c r="L5" s="8"/>
      <c r="M5" s="9"/>
      <c r="N5" s="10"/>
      <c r="O5" s="11"/>
    </row>
    <row r="6" spans="1:15" ht="15">
      <c r="A6" s="95"/>
      <c r="B6" s="103"/>
      <c r="C6" s="101"/>
      <c r="D6" s="102"/>
      <c r="E6" s="77" t="s">
        <v>50</v>
      </c>
      <c r="F6" s="77" t="s">
        <v>50</v>
      </c>
      <c r="G6" s="15" t="s">
        <v>6</v>
      </c>
      <c r="H6" s="15" t="s">
        <v>8</v>
      </c>
      <c r="I6" s="16" t="s">
        <v>9</v>
      </c>
      <c r="J6" s="109"/>
      <c r="K6" s="109"/>
      <c r="L6" s="110"/>
      <c r="M6" s="9"/>
      <c r="N6" s="10"/>
      <c r="O6" s="11"/>
    </row>
    <row r="7" spans="1:15" ht="14.25" customHeight="1" thickBot="1">
      <c r="A7" s="96"/>
      <c r="B7" s="104"/>
      <c r="C7" s="105"/>
      <c r="D7" s="106"/>
      <c r="E7" s="17"/>
      <c r="F7" s="17"/>
      <c r="G7" s="79" t="s">
        <v>50</v>
      </c>
      <c r="H7" s="79" t="s">
        <v>50</v>
      </c>
      <c r="I7" s="91" t="s">
        <v>50</v>
      </c>
      <c r="J7" s="18"/>
      <c r="K7" s="111"/>
      <c r="L7" s="111"/>
      <c r="M7" s="9"/>
      <c r="N7" s="10"/>
      <c r="O7" s="11"/>
    </row>
    <row r="8" spans="1:15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23"/>
      <c r="K8" s="107"/>
      <c r="L8" s="108"/>
      <c r="M8" s="9"/>
      <c r="N8" s="10"/>
      <c r="O8" s="11"/>
    </row>
    <row r="9" spans="1:15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0"/>
      <c r="L9" s="20"/>
      <c r="M9" s="20"/>
      <c r="N9" s="20"/>
      <c r="O9" s="28"/>
    </row>
    <row r="10" spans="1:15" ht="12.75">
      <c r="A10" s="29">
        <v>66934885</v>
      </c>
      <c r="B10" s="30" t="s">
        <v>16</v>
      </c>
      <c r="C10" s="31"/>
      <c r="D10" s="32"/>
      <c r="E10" s="33">
        <v>7758634.82</v>
      </c>
      <c r="F10" s="33">
        <v>7758634.82</v>
      </c>
      <c r="G10" s="33">
        <f>F10-E10</f>
        <v>0</v>
      </c>
      <c r="H10" s="33">
        <v>-13219</v>
      </c>
      <c r="I10" s="34">
        <v>13219</v>
      </c>
      <c r="J10" s="35"/>
      <c r="K10" s="35"/>
      <c r="L10" s="35"/>
      <c r="M10" s="20"/>
      <c r="N10" s="20"/>
      <c r="O10" s="20"/>
    </row>
    <row r="11" spans="1:15" ht="12.75">
      <c r="A11" s="36">
        <v>75027356</v>
      </c>
      <c r="B11" s="37" t="s">
        <v>17</v>
      </c>
      <c r="C11" s="38"/>
      <c r="D11" s="39"/>
      <c r="E11" s="40">
        <v>7576768.12</v>
      </c>
      <c r="F11" s="40">
        <v>7801665.2</v>
      </c>
      <c r="G11" s="40">
        <f aca="true" t="shared" si="0" ref="G11:G20">F11-E11</f>
        <v>224897.08000000007</v>
      </c>
      <c r="H11" s="40">
        <v>175241.08</v>
      </c>
      <c r="I11" s="41">
        <v>49656</v>
      </c>
      <c r="J11" s="35"/>
      <c r="K11" s="35"/>
      <c r="L11" s="35"/>
      <c r="M11" s="20"/>
      <c r="N11" s="20"/>
      <c r="O11" s="20"/>
    </row>
    <row r="12" spans="1:15" ht="12.75">
      <c r="A12" s="36">
        <v>75027348</v>
      </c>
      <c r="B12" s="37" t="s">
        <v>18</v>
      </c>
      <c r="C12" s="38"/>
      <c r="D12" s="39"/>
      <c r="E12" s="40">
        <v>6220442.43</v>
      </c>
      <c r="F12" s="40">
        <v>6345802.07</v>
      </c>
      <c r="G12" s="40">
        <f t="shared" si="0"/>
        <v>125359.6400000006</v>
      </c>
      <c r="H12" s="40">
        <v>121262.64</v>
      </c>
      <c r="I12" s="41">
        <v>4097</v>
      </c>
      <c r="J12" s="35"/>
      <c r="K12" s="35"/>
      <c r="L12" s="35"/>
      <c r="M12" s="20"/>
      <c r="N12" s="20"/>
      <c r="O12" s="20"/>
    </row>
    <row r="13" spans="1:15" ht="12.75">
      <c r="A13" s="36">
        <v>75027330</v>
      </c>
      <c r="B13" s="37" t="s">
        <v>19</v>
      </c>
      <c r="C13" s="38"/>
      <c r="D13" s="39"/>
      <c r="E13" s="40">
        <v>9243540.86</v>
      </c>
      <c r="F13" s="40">
        <v>9651823.34</v>
      </c>
      <c r="G13" s="40">
        <f>F13-E13</f>
        <v>408282.48000000045</v>
      </c>
      <c r="H13" s="40">
        <v>375606.48</v>
      </c>
      <c r="I13" s="41">
        <v>32676</v>
      </c>
      <c r="J13" s="35"/>
      <c r="K13" s="35"/>
      <c r="L13" s="35"/>
      <c r="M13" s="20"/>
      <c r="N13" s="20"/>
      <c r="O13" s="20"/>
    </row>
    <row r="14" spans="1:15" ht="12.75">
      <c r="A14" s="36">
        <v>70934011</v>
      </c>
      <c r="B14" s="37" t="s">
        <v>20</v>
      </c>
      <c r="C14" s="38"/>
      <c r="D14" s="39"/>
      <c r="E14" s="40">
        <v>11690810.99</v>
      </c>
      <c r="F14" s="40">
        <v>11758777.29</v>
      </c>
      <c r="G14" s="40">
        <f t="shared" si="0"/>
        <v>67966.29999999888</v>
      </c>
      <c r="H14" s="40">
        <v>27856.3</v>
      </c>
      <c r="I14" s="41">
        <v>40110</v>
      </c>
      <c r="J14" s="35"/>
      <c r="K14" s="35"/>
      <c r="L14" s="35"/>
      <c r="M14" s="20"/>
      <c r="N14" s="20"/>
      <c r="O14" s="20"/>
    </row>
    <row r="15" spans="1:15" ht="12.75">
      <c r="A15" s="36">
        <v>75027313</v>
      </c>
      <c r="B15" s="37" t="s">
        <v>21</v>
      </c>
      <c r="C15" s="38"/>
      <c r="D15" s="39"/>
      <c r="E15" s="40">
        <v>4207679.43</v>
      </c>
      <c r="F15" s="40">
        <v>4207679.43</v>
      </c>
      <c r="G15" s="40">
        <f t="shared" si="0"/>
        <v>0</v>
      </c>
      <c r="H15" s="40">
        <v>-14016.3</v>
      </c>
      <c r="I15" s="41">
        <v>14016.3</v>
      </c>
      <c r="J15" s="35"/>
      <c r="K15" s="35"/>
      <c r="L15" s="35"/>
      <c r="M15" s="20"/>
      <c r="N15" s="20"/>
      <c r="O15" s="20"/>
    </row>
    <row r="16" spans="1:15" ht="12.75">
      <c r="A16" s="36">
        <v>63029049</v>
      </c>
      <c r="B16" s="37" t="s">
        <v>22</v>
      </c>
      <c r="C16" s="38"/>
      <c r="D16" s="39"/>
      <c r="E16" s="40">
        <v>7242439.04</v>
      </c>
      <c r="F16" s="40">
        <v>7242439.04</v>
      </c>
      <c r="G16" s="40">
        <f>F16-E16</f>
        <v>0</v>
      </c>
      <c r="H16" s="40">
        <v>-7219</v>
      </c>
      <c r="I16" s="41">
        <v>7219</v>
      </c>
      <c r="J16" s="35"/>
      <c r="K16" s="35"/>
      <c r="L16" s="35"/>
      <c r="M16" s="20"/>
      <c r="N16" s="20"/>
      <c r="O16" s="20"/>
    </row>
    <row r="17" spans="1:15" ht="12.75">
      <c r="A17" s="36">
        <v>75027305</v>
      </c>
      <c r="B17" s="37" t="s">
        <v>23</v>
      </c>
      <c r="C17" s="38"/>
      <c r="D17" s="39"/>
      <c r="E17" s="40">
        <v>6421934.39</v>
      </c>
      <c r="F17" s="40">
        <v>6570185.41</v>
      </c>
      <c r="G17" s="40">
        <f t="shared" si="0"/>
        <v>148251.02000000048</v>
      </c>
      <c r="H17" s="40">
        <v>142456.11</v>
      </c>
      <c r="I17" s="41">
        <v>5794.91</v>
      </c>
      <c r="J17" s="35"/>
      <c r="K17" s="35"/>
      <c r="L17" s="35"/>
      <c r="M17" s="20"/>
      <c r="N17" s="20"/>
      <c r="O17" s="20"/>
    </row>
    <row r="18" spans="1:15" ht="12.75">
      <c r="A18" s="36">
        <v>75027364</v>
      </c>
      <c r="B18" s="37" t="s">
        <v>24</v>
      </c>
      <c r="C18" s="38"/>
      <c r="D18" s="39"/>
      <c r="E18" s="40">
        <v>6405274.4</v>
      </c>
      <c r="F18" s="40">
        <v>6405274.4</v>
      </c>
      <c r="G18" s="40">
        <f t="shared" si="0"/>
        <v>0</v>
      </c>
      <c r="H18" s="40">
        <v>-5121</v>
      </c>
      <c r="I18" s="41">
        <v>5121</v>
      </c>
      <c r="J18" s="35"/>
      <c r="K18" s="35"/>
      <c r="L18" s="35"/>
      <c r="M18" s="20"/>
      <c r="N18" s="20"/>
      <c r="O18" s="20"/>
    </row>
    <row r="19" spans="1:15" ht="12.75">
      <c r="A19" s="36">
        <v>66739721</v>
      </c>
      <c r="B19" s="37" t="s">
        <v>25</v>
      </c>
      <c r="C19" s="38"/>
      <c r="D19" s="39"/>
      <c r="E19" s="40">
        <v>10775686.15</v>
      </c>
      <c r="F19" s="40">
        <v>10775686.15</v>
      </c>
      <c r="G19" s="40">
        <f t="shared" si="0"/>
        <v>0</v>
      </c>
      <c r="H19" s="40">
        <v>-17127</v>
      </c>
      <c r="I19" s="41">
        <v>17127</v>
      </c>
      <c r="J19" s="35"/>
      <c r="K19" s="35"/>
      <c r="L19" s="42"/>
      <c r="M19" s="20"/>
      <c r="N19" s="20"/>
      <c r="O19" s="20"/>
    </row>
    <row r="20" spans="1:15" ht="13.5" thickBot="1">
      <c r="A20" s="43">
        <v>70934002</v>
      </c>
      <c r="B20" s="44" t="s">
        <v>26</v>
      </c>
      <c r="C20" s="45"/>
      <c r="D20" s="45"/>
      <c r="E20" s="46">
        <v>10551427.61</v>
      </c>
      <c r="F20" s="46">
        <v>10685113.75</v>
      </c>
      <c r="G20" s="46">
        <f t="shared" si="0"/>
        <v>133686.1400000006</v>
      </c>
      <c r="H20" s="46">
        <v>82363.14</v>
      </c>
      <c r="I20" s="47">
        <v>51323</v>
      </c>
      <c r="J20" s="35"/>
      <c r="K20" s="35"/>
      <c r="L20" s="35"/>
      <c r="M20" s="20"/>
      <c r="N20" s="20"/>
      <c r="O20" s="20"/>
    </row>
    <row r="21" spans="1:15" ht="12.75">
      <c r="A21" s="19"/>
      <c r="B21" s="20"/>
      <c r="C21" s="20"/>
      <c r="D21" s="20"/>
      <c r="E21" s="35"/>
      <c r="F21" s="35"/>
      <c r="G21" s="35"/>
      <c r="H21" s="35"/>
      <c r="I21" s="35"/>
      <c r="J21" s="35"/>
      <c r="K21" s="35"/>
      <c r="L21" s="35"/>
      <c r="M21" s="20"/>
      <c r="N21" s="20"/>
      <c r="O21" s="28"/>
    </row>
    <row r="22" spans="1:15" ht="13.5" thickBot="1">
      <c r="A22" s="19"/>
      <c r="B22" s="24" t="s">
        <v>27</v>
      </c>
      <c r="C22" s="25"/>
      <c r="D22" s="25"/>
      <c r="E22" s="35"/>
      <c r="F22" s="35"/>
      <c r="G22" s="35"/>
      <c r="H22" s="35"/>
      <c r="I22" s="35"/>
      <c r="J22" s="35"/>
      <c r="K22" s="35"/>
      <c r="L22" s="35"/>
      <c r="M22" s="20"/>
      <c r="N22" s="20"/>
      <c r="O22" s="28"/>
    </row>
    <row r="23" spans="1:15" ht="12.75">
      <c r="A23" s="29">
        <v>70933944</v>
      </c>
      <c r="B23" s="30" t="s">
        <v>41</v>
      </c>
      <c r="C23" s="31"/>
      <c r="D23" s="32"/>
      <c r="E23" s="33">
        <v>15777195.15</v>
      </c>
      <c r="F23" s="33">
        <v>16123268.12</v>
      </c>
      <c r="G23" s="33">
        <f aca="true" t="shared" si="1" ref="G23:G28">F23-E23</f>
        <v>346072.9699999988</v>
      </c>
      <c r="H23" s="33">
        <v>292153.75</v>
      </c>
      <c r="I23" s="34">
        <v>53919.22</v>
      </c>
      <c r="J23" s="35"/>
      <c r="K23" s="35"/>
      <c r="L23" s="35"/>
      <c r="M23" s="20"/>
      <c r="N23" s="20"/>
      <c r="O23" s="20"/>
    </row>
    <row r="24" spans="1:15" ht="12.75">
      <c r="A24" s="36">
        <v>61989088</v>
      </c>
      <c r="B24" s="37" t="s">
        <v>28</v>
      </c>
      <c r="C24" s="38"/>
      <c r="D24" s="39"/>
      <c r="E24" s="40">
        <v>12544511.6</v>
      </c>
      <c r="F24" s="40">
        <v>12792783.71</v>
      </c>
      <c r="G24" s="40">
        <f t="shared" si="1"/>
        <v>248272.11000000127</v>
      </c>
      <c r="H24" s="40">
        <v>190288.11</v>
      </c>
      <c r="I24" s="41">
        <v>57984</v>
      </c>
      <c r="J24" s="35"/>
      <c r="K24" s="35"/>
      <c r="L24" s="35"/>
      <c r="M24" s="20"/>
      <c r="N24" s="20"/>
      <c r="O24" s="20"/>
    </row>
    <row r="25" spans="1:15" ht="12.75">
      <c r="A25" s="36">
        <v>70933987</v>
      </c>
      <c r="B25" s="37" t="s">
        <v>29</v>
      </c>
      <c r="C25" s="38"/>
      <c r="D25" s="39"/>
      <c r="E25" s="40">
        <v>36342902.45</v>
      </c>
      <c r="F25" s="40">
        <v>36448876.1</v>
      </c>
      <c r="G25" s="40">
        <f t="shared" si="1"/>
        <v>105973.64999999851</v>
      </c>
      <c r="H25" s="40">
        <v>93686.35</v>
      </c>
      <c r="I25" s="41">
        <v>12287.3</v>
      </c>
      <c r="J25" s="35"/>
      <c r="K25" s="35"/>
      <c r="L25" s="35"/>
      <c r="M25" s="20"/>
      <c r="N25" s="20"/>
      <c r="O25" s="20"/>
    </row>
    <row r="26" spans="1:15" ht="12.75">
      <c r="A26" s="36">
        <v>70933979</v>
      </c>
      <c r="B26" s="37" t="s">
        <v>30</v>
      </c>
      <c r="C26" s="38"/>
      <c r="D26" s="39"/>
      <c r="E26" s="40">
        <v>20512471.1</v>
      </c>
      <c r="F26" s="40">
        <v>20517251.09</v>
      </c>
      <c r="G26" s="40">
        <f t="shared" si="1"/>
        <v>4779.989999998361</v>
      </c>
      <c r="H26" s="40">
        <v>-161026.04</v>
      </c>
      <c r="I26" s="41">
        <v>165806.03</v>
      </c>
      <c r="J26" s="35"/>
      <c r="K26" s="35"/>
      <c r="L26" s="35"/>
      <c r="M26" s="20"/>
      <c r="N26" s="20"/>
      <c r="O26" s="20"/>
    </row>
    <row r="27" spans="1:15" ht="12.75">
      <c r="A27" s="36">
        <v>61989061</v>
      </c>
      <c r="B27" s="37" t="s">
        <v>31</v>
      </c>
      <c r="C27" s="38"/>
      <c r="D27" s="39"/>
      <c r="E27" s="40">
        <v>54604116.82</v>
      </c>
      <c r="F27" s="40">
        <v>54805362.69</v>
      </c>
      <c r="G27" s="40">
        <f t="shared" si="1"/>
        <v>201245.86999999732</v>
      </c>
      <c r="H27" s="40">
        <v>22071.24</v>
      </c>
      <c r="I27" s="41">
        <v>179174.63</v>
      </c>
      <c r="J27" s="35"/>
      <c r="K27" s="35"/>
      <c r="L27" s="35"/>
      <c r="M27" s="20"/>
      <c r="N27" s="20"/>
      <c r="O27" s="20"/>
    </row>
    <row r="28" spans="1:15" ht="12.75">
      <c r="A28" s="36">
        <v>61989037</v>
      </c>
      <c r="B28" s="37" t="s">
        <v>42</v>
      </c>
      <c r="C28" s="38"/>
      <c r="D28" s="39"/>
      <c r="E28" s="40">
        <v>64033070.69</v>
      </c>
      <c r="F28" s="40">
        <v>64414739.77</v>
      </c>
      <c r="G28" s="40">
        <f t="shared" si="1"/>
        <v>381669.08000000566</v>
      </c>
      <c r="H28" s="40">
        <v>150154.24</v>
      </c>
      <c r="I28" s="41">
        <v>231514.84</v>
      </c>
      <c r="J28" s="35"/>
      <c r="K28" s="35"/>
      <c r="L28" s="35"/>
      <c r="M28" s="20"/>
      <c r="N28" s="20"/>
      <c r="O28" s="20"/>
    </row>
    <row r="29" spans="1:15" ht="12.75">
      <c r="A29" s="36">
        <v>70933901</v>
      </c>
      <c r="B29" s="49" t="s">
        <v>32</v>
      </c>
      <c r="C29" s="50"/>
      <c r="D29" s="51"/>
      <c r="E29" s="40">
        <v>28612802.29</v>
      </c>
      <c r="F29" s="40">
        <v>29201516.45</v>
      </c>
      <c r="G29" s="40">
        <f>F29-E29</f>
        <v>588714.1600000001</v>
      </c>
      <c r="H29" s="40">
        <v>445259.16</v>
      </c>
      <c r="I29" s="41">
        <v>143455</v>
      </c>
      <c r="J29" s="35"/>
      <c r="K29" s="35"/>
      <c r="L29" s="35"/>
      <c r="M29" s="20"/>
      <c r="N29" s="20"/>
      <c r="O29" s="20"/>
    </row>
    <row r="30" spans="1:15" ht="13.5" thickBot="1">
      <c r="A30" s="52">
        <v>70933928</v>
      </c>
      <c r="B30" s="53" t="s">
        <v>33</v>
      </c>
      <c r="C30" s="54"/>
      <c r="D30" s="55"/>
      <c r="E30" s="56">
        <v>42050483.66</v>
      </c>
      <c r="F30" s="56">
        <v>42120275.02</v>
      </c>
      <c r="G30" s="56">
        <f>F30-E30</f>
        <v>69791.36000000685</v>
      </c>
      <c r="H30" s="56">
        <v>6879.76</v>
      </c>
      <c r="I30" s="57">
        <v>62911.6</v>
      </c>
      <c r="J30" s="35"/>
      <c r="K30" s="35"/>
      <c r="L30" s="35"/>
      <c r="M30" s="20"/>
      <c r="N30" s="20"/>
      <c r="O30" s="20"/>
    </row>
    <row r="31" spans="1:15" ht="12.75">
      <c r="A31" s="19"/>
      <c r="B31" s="28"/>
      <c r="C31" s="28"/>
      <c r="D31" s="28"/>
      <c r="E31" s="35"/>
      <c r="F31" s="35"/>
      <c r="G31" s="35"/>
      <c r="H31" s="35"/>
      <c r="I31" s="35"/>
      <c r="J31" s="35"/>
      <c r="K31" s="35"/>
      <c r="L31" s="35"/>
      <c r="M31" s="28"/>
      <c r="N31" s="28"/>
      <c r="O31" s="28"/>
    </row>
    <row r="32" spans="1:12" ht="13.5" thickBot="1">
      <c r="A32" s="19"/>
      <c r="B32" s="24" t="s">
        <v>34</v>
      </c>
      <c r="C32" s="58"/>
      <c r="D32" s="58"/>
      <c r="E32" s="59"/>
      <c r="F32" s="60"/>
      <c r="G32" s="60"/>
      <c r="H32" s="60"/>
      <c r="I32" s="60"/>
      <c r="J32" s="35"/>
      <c r="K32" s="35"/>
      <c r="L32" s="60"/>
    </row>
    <row r="33" spans="1:15" ht="12.75">
      <c r="A33" s="29">
        <v>68917066</v>
      </c>
      <c r="B33" s="30" t="s">
        <v>35</v>
      </c>
      <c r="C33" s="31"/>
      <c r="D33" s="89"/>
      <c r="E33" s="69">
        <v>26698594.4</v>
      </c>
      <c r="F33" s="69">
        <v>26746255.08</v>
      </c>
      <c r="G33" s="69">
        <f>F33-E33</f>
        <v>47660.6799999997</v>
      </c>
      <c r="H33" s="69">
        <v>-205832.79</v>
      </c>
      <c r="I33" s="70">
        <v>253493.47</v>
      </c>
      <c r="J33" s="35"/>
      <c r="K33" s="35"/>
      <c r="L33" s="35"/>
      <c r="M33" s="28"/>
      <c r="N33" s="28"/>
      <c r="O33" s="28"/>
    </row>
    <row r="34" spans="1:15" ht="13.5" thickBot="1">
      <c r="A34" s="62" t="s">
        <v>36</v>
      </c>
      <c r="B34" s="63" t="s">
        <v>37</v>
      </c>
      <c r="C34" s="64"/>
      <c r="D34" s="90"/>
      <c r="E34" s="46">
        <v>91439278.04</v>
      </c>
      <c r="F34" s="46">
        <v>92666958.98</v>
      </c>
      <c r="G34" s="46">
        <f>F34-E34</f>
        <v>1227680.9399999976</v>
      </c>
      <c r="H34" s="46">
        <v>276090.95</v>
      </c>
      <c r="I34" s="47">
        <v>951589.99</v>
      </c>
      <c r="J34" s="35"/>
      <c r="K34" s="35"/>
      <c r="L34" s="35"/>
      <c r="M34" s="28"/>
      <c r="N34" s="28"/>
      <c r="O34" s="28"/>
    </row>
    <row r="35" spans="8:12" ht="12.75">
      <c r="H35" s="66"/>
      <c r="I35" s="66"/>
      <c r="L35" s="28"/>
    </row>
    <row r="36" spans="1:12" ht="12.75">
      <c r="A36" s="67" t="s">
        <v>38</v>
      </c>
      <c r="B36" s="67"/>
      <c r="C36" s="67"/>
      <c r="E36" s="67"/>
      <c r="F36" s="67"/>
      <c r="G36" s="67"/>
      <c r="L36" s="28"/>
    </row>
    <row r="37" spans="1:10" ht="12.75">
      <c r="A37" s="67" t="s">
        <v>39</v>
      </c>
      <c r="B37" s="67"/>
      <c r="C37" s="67"/>
      <c r="E37" s="67"/>
      <c r="F37" s="67"/>
      <c r="G37" s="82"/>
      <c r="H37" s="82"/>
      <c r="I37" s="82"/>
      <c r="J37" s="82"/>
    </row>
    <row r="38" spans="1:9" ht="12.75">
      <c r="A38" s="67" t="s">
        <v>40</v>
      </c>
      <c r="B38" s="67"/>
      <c r="C38" s="67"/>
      <c r="E38" s="67"/>
      <c r="F38" s="67"/>
      <c r="G38" s="67"/>
      <c r="H38" s="66"/>
      <c r="I38" s="66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7">
    <mergeCell ref="K8:L8"/>
    <mergeCell ref="H3:I3"/>
    <mergeCell ref="A4:A7"/>
    <mergeCell ref="B4:D7"/>
    <mergeCell ref="J4:L4"/>
    <mergeCell ref="J6:L6"/>
    <mergeCell ref="K7:L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PC2009</dc:creator>
  <cp:keywords/>
  <dc:description/>
  <cp:lastModifiedBy>Palarčíková Věra</cp:lastModifiedBy>
  <cp:lastPrinted>2014-05-07T10:23:50Z</cp:lastPrinted>
  <dcterms:created xsi:type="dcterms:W3CDTF">2012-07-13T08:07:42Z</dcterms:created>
  <dcterms:modified xsi:type="dcterms:W3CDTF">2019-05-06T14:49:20Z</dcterms:modified>
  <cp:category/>
  <cp:version/>
  <cp:contentType/>
  <cp:contentStatus/>
</cp:coreProperties>
</file>