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155" windowHeight="12075" activeTab="0"/>
  </bookViews>
  <sheets>
    <sheet name="Příjmy tab. č. 1 " sheetId="1" r:id="rId1"/>
  </sheets>
  <externalReferences>
    <externalReference r:id="rId4"/>
    <externalReference r:id="rId5"/>
    <externalReference r:id="rId6"/>
  </externalReferences>
  <definedNames>
    <definedName name="dates">'[1]číselník'!$B$42:$C$54</definedName>
    <definedName name="joj">#REF!</definedName>
  </definedNames>
  <calcPr fullCalcOnLoad="1"/>
</workbook>
</file>

<file path=xl/sharedStrings.xml><?xml version="1.0" encoding="utf-8"?>
<sst xmlns="http://schemas.openxmlformats.org/spreadsheetml/2006/main" count="70" uniqueCount="56">
  <si>
    <t xml:space="preserve">Souhrný výkaz plnění rozpočtu příjmů a financování MOb MOaP (v tis. Kč)   </t>
  </si>
  <si>
    <t>Plnění rozpočtu příjmů a financování k 31. 12. 2017</t>
  </si>
  <si>
    <t>tabulka č. 1</t>
  </si>
  <si>
    <t>Schválený</t>
  </si>
  <si>
    <t>Upravený</t>
  </si>
  <si>
    <t>Plnění</t>
  </si>
  <si>
    <t>Plnění SR</t>
  </si>
  <si>
    <t>Plnění UR</t>
  </si>
  <si>
    <t>PŘÍJMY A FINANCOVÁNÍ</t>
  </si>
  <si>
    <t>rozpočet</t>
  </si>
  <si>
    <t>rozpočtu</t>
  </si>
  <si>
    <t>v %</t>
  </si>
  <si>
    <t>k 31. 12. 2017</t>
  </si>
  <si>
    <t>Daň z nemovitých věcí</t>
  </si>
  <si>
    <t>Daň z hazardních her</t>
  </si>
  <si>
    <t>Poplatek ze psů</t>
  </si>
  <si>
    <t>Poplatek za užívání veřejného prostranství</t>
  </si>
  <si>
    <t>Správní poplatky</t>
  </si>
  <si>
    <t>OFR</t>
  </si>
  <si>
    <t>Odbor financí a rozpočtu</t>
  </si>
  <si>
    <t>Příjmy úhrad za dobyvání nerostů a poplatků za geologické práce</t>
  </si>
  <si>
    <t>OIMH</t>
  </si>
  <si>
    <t>Odbor investic a místního hospodářství</t>
  </si>
  <si>
    <t>OVV</t>
  </si>
  <si>
    <t xml:space="preserve">Odbor vnitřních věcí </t>
  </si>
  <si>
    <t>OSŘP</t>
  </si>
  <si>
    <t>Odbor stavebního řádu a přestupků</t>
  </si>
  <si>
    <t xml:space="preserve"> 1.  Příjmy daňové celkem</t>
  </si>
  <si>
    <t>Úsek školství a volnočasových aktivit</t>
  </si>
  <si>
    <t>Neinvestiční transfery</t>
  </si>
  <si>
    <t>OŠR</t>
  </si>
  <si>
    <t>Odbor strategického rozvoje školství a volnočasových aktivit</t>
  </si>
  <si>
    <t>Úsek péče o občany</t>
  </si>
  <si>
    <t>OSV</t>
  </si>
  <si>
    <t xml:space="preserve">Odbor sociálních věcí </t>
  </si>
  <si>
    <t>Úsek výpočetní techniky</t>
  </si>
  <si>
    <t>Výpočetní technika</t>
  </si>
  <si>
    <t>Úsek hospodářské správy</t>
  </si>
  <si>
    <t>Úsek místního hospodářství</t>
  </si>
  <si>
    <t>Úsek investic a oprav</t>
  </si>
  <si>
    <t>Úsek privatizace domovního a bytového fondu</t>
  </si>
  <si>
    <t>Úsek správy domovního a bytového fondu</t>
  </si>
  <si>
    <t xml:space="preserve">Úsek majetku </t>
  </si>
  <si>
    <t>OM</t>
  </si>
  <si>
    <t>Odbor majetkový</t>
  </si>
  <si>
    <t>Úsek financí a rozpočtu</t>
  </si>
  <si>
    <t xml:space="preserve"> 2.  Příjmy nedaňové celkem</t>
  </si>
  <si>
    <t>Kapitálové příjmy -  prodej domovního fondu</t>
  </si>
  <si>
    <t>Kapitálové příjmy - prodej pozemků</t>
  </si>
  <si>
    <t xml:space="preserve"> 3.  Kapitálové příjmy celkem</t>
  </si>
  <si>
    <t xml:space="preserve">V L A S T N Í   P Ř  Í J M Y </t>
  </si>
  <si>
    <r>
      <t xml:space="preserve"> 4.  Přijaté transfery                       </t>
    </r>
    <r>
      <rPr>
        <b/>
        <sz val="10"/>
        <color indexed="61"/>
        <rFont val="Arial"/>
        <family val="2"/>
      </rPr>
      <t xml:space="preserve">                              </t>
    </r>
  </si>
  <si>
    <t>P Ř Í J M Y   C E L K E M</t>
  </si>
  <si>
    <r>
      <t xml:space="preserve"> 5.  Financování z vlastních zdrojů - třída 8   </t>
    </r>
    <r>
      <rPr>
        <b/>
        <sz val="10"/>
        <color indexed="61"/>
        <rFont val="Arial"/>
        <family val="2"/>
      </rPr>
      <t xml:space="preserve">          </t>
    </r>
  </si>
  <si>
    <t xml:space="preserve"> 6. Splátka úvěru - třída 8</t>
  </si>
  <si>
    <t>C E L K O V É    Z D R O J 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</si>
</sst>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i/>
      <sz val="10"/>
      <name val="Arial"/>
      <family val="2"/>
    </font>
    <font>
      <i/>
      <sz val="10"/>
      <name val="Arial CE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2" fillId="23" borderId="6" applyNumberFormat="0" applyFont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19" fillId="33" borderId="0" xfId="0" applyNumberFormat="1" applyFont="1" applyFill="1" applyBorder="1" applyAlignment="1" applyProtection="1">
      <alignment/>
      <protection/>
    </xf>
    <xf numFmtId="3" fontId="20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3" fontId="21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horizontal="righ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3" fontId="0" fillId="33" borderId="12" xfId="0" applyNumberFormat="1" applyFont="1" applyFill="1" applyBorder="1" applyAlignment="1" applyProtection="1">
      <alignment horizontal="center"/>
      <protection/>
    </xf>
    <xf numFmtId="3" fontId="22" fillId="33" borderId="13" xfId="0" applyNumberFormat="1" applyFont="1" applyFill="1" applyBorder="1" applyAlignment="1" applyProtection="1">
      <alignment horizontal="center"/>
      <protection/>
    </xf>
    <xf numFmtId="3" fontId="22" fillId="33" borderId="12" xfId="0" applyNumberFormat="1" applyFont="1" applyFill="1" applyBorder="1" applyAlignment="1" applyProtection="1">
      <alignment horizontal="center"/>
      <protection/>
    </xf>
    <xf numFmtId="3" fontId="22" fillId="33" borderId="14" xfId="0" applyNumberFormat="1" applyFont="1" applyFill="1" applyBorder="1" applyAlignment="1" applyProtection="1">
      <alignment horizontal="center"/>
      <protection/>
    </xf>
    <xf numFmtId="0" fontId="0" fillId="33" borderId="15" xfId="0" applyFill="1" applyBorder="1" applyAlignment="1">
      <alignment/>
    </xf>
    <xf numFmtId="0" fontId="20" fillId="33" borderId="0" xfId="0" applyFont="1" applyFill="1" applyBorder="1" applyAlignment="1">
      <alignment/>
    </xf>
    <xf numFmtId="3" fontId="0" fillId="33" borderId="0" xfId="0" applyNumberFormat="1" applyFont="1" applyFill="1" applyBorder="1" applyAlignment="1" applyProtection="1">
      <alignment horizontal="left"/>
      <protection/>
    </xf>
    <xf numFmtId="3" fontId="22" fillId="33" borderId="16" xfId="0" applyNumberFormat="1" applyFont="1" applyFill="1" applyBorder="1" applyAlignment="1" applyProtection="1">
      <alignment horizontal="center"/>
      <protection/>
    </xf>
    <xf numFmtId="3" fontId="22" fillId="33" borderId="0" xfId="0" applyNumberFormat="1" applyFont="1" applyFill="1" applyBorder="1" applyAlignment="1" applyProtection="1">
      <alignment horizontal="center"/>
      <protection/>
    </xf>
    <xf numFmtId="3" fontId="22" fillId="33" borderId="17" xfId="0" applyNumberFormat="1" applyFont="1" applyFill="1" applyBorder="1" applyAlignment="1" applyProtection="1">
      <alignment horizontal="center"/>
      <protection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3" fontId="0" fillId="33" borderId="10" xfId="0" applyNumberFormat="1" applyFont="1" applyFill="1" applyBorder="1" applyAlignment="1" applyProtection="1">
      <alignment horizontal="center"/>
      <protection/>
    </xf>
    <xf numFmtId="3" fontId="22" fillId="33" borderId="19" xfId="0" applyNumberFormat="1" applyFont="1" applyFill="1" applyBorder="1" applyAlignment="1" applyProtection="1">
      <alignment horizontal="center"/>
      <protection/>
    </xf>
    <xf numFmtId="3" fontId="22" fillId="33" borderId="10" xfId="0" applyNumberFormat="1" applyFont="1" applyFill="1" applyBorder="1" applyAlignment="1" applyProtection="1">
      <alignment horizontal="center"/>
      <protection/>
    </xf>
    <xf numFmtId="164" fontId="22" fillId="33" borderId="19" xfId="0" applyNumberFormat="1" applyFont="1" applyFill="1" applyBorder="1" applyAlignment="1" applyProtection="1">
      <alignment horizontal="center"/>
      <protection/>
    </xf>
    <xf numFmtId="164" fontId="22" fillId="33" borderId="2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3" fillId="0" borderId="0" xfId="48" applyFont="1" applyBorder="1">
      <alignment/>
      <protection/>
    </xf>
    <xf numFmtId="0" fontId="0" fillId="0" borderId="21" xfId="0" applyBorder="1" applyAlignment="1">
      <alignment/>
    </xf>
    <xf numFmtId="0" fontId="24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22" fillId="33" borderId="24" xfId="0" applyFont="1" applyFill="1" applyBorder="1" applyAlignment="1">
      <alignment horizontal="center"/>
    </xf>
    <xf numFmtId="0" fontId="22" fillId="33" borderId="23" xfId="0" applyFont="1" applyFill="1" applyBorder="1" applyAlignment="1">
      <alignment horizontal="center"/>
    </xf>
    <xf numFmtId="0" fontId="22" fillId="33" borderId="25" xfId="0" applyFont="1" applyFill="1" applyBorder="1" applyAlignment="1">
      <alignment horizontal="center"/>
    </xf>
    <xf numFmtId="0" fontId="25" fillId="0" borderId="26" xfId="48" applyFont="1" applyBorder="1">
      <alignment/>
      <protection/>
    </xf>
    <xf numFmtId="0" fontId="23" fillId="0" borderId="27" xfId="48" applyFont="1" applyBorder="1">
      <alignment/>
      <protection/>
    </xf>
    <xf numFmtId="0" fontId="23" fillId="0" borderId="28" xfId="48" applyBorder="1">
      <alignment/>
      <protection/>
    </xf>
    <xf numFmtId="3" fontId="23" fillId="0" borderId="29" xfId="48" applyNumberFormat="1" applyFill="1" applyBorder="1">
      <alignment/>
      <protection/>
    </xf>
    <xf numFmtId="3" fontId="23" fillId="0" borderId="28" xfId="48" applyNumberFormat="1" applyFill="1" applyBorder="1">
      <alignment/>
      <protection/>
    </xf>
    <xf numFmtId="165" fontId="0" fillId="0" borderId="29" xfId="0" applyNumberFormat="1" applyFont="1" applyFill="1" applyBorder="1" applyAlignment="1">
      <alignment/>
    </xf>
    <xf numFmtId="165" fontId="0" fillId="0" borderId="30" xfId="0" applyNumberFormat="1" applyFont="1" applyFill="1" applyBorder="1" applyAlignment="1">
      <alignment/>
    </xf>
    <xf numFmtId="0" fontId="25" fillId="0" borderId="15" xfId="48" applyFont="1" applyBorder="1">
      <alignment/>
      <protection/>
    </xf>
    <xf numFmtId="0" fontId="23" fillId="0" borderId="31" xfId="48" applyBorder="1">
      <alignment/>
      <protection/>
    </xf>
    <xf numFmtId="3" fontId="23" fillId="0" borderId="16" xfId="48" applyNumberFormat="1" applyFill="1" applyBorder="1">
      <alignment/>
      <protection/>
    </xf>
    <xf numFmtId="165" fontId="0" fillId="0" borderId="16" xfId="0" applyNumberFormat="1" applyFont="1" applyFill="1" applyBorder="1" applyAlignment="1">
      <alignment/>
    </xf>
    <xf numFmtId="165" fontId="0" fillId="0" borderId="32" xfId="0" applyNumberFormat="1" applyFont="1" applyFill="1" applyBorder="1" applyAlignment="1">
      <alignment/>
    </xf>
    <xf numFmtId="0" fontId="23" fillId="0" borderId="0" xfId="48" applyBorder="1">
      <alignment/>
      <protection/>
    </xf>
    <xf numFmtId="3" fontId="23" fillId="0" borderId="16" xfId="48" applyNumberFormat="1" applyFont="1" applyFill="1" applyBorder="1">
      <alignment/>
      <protection/>
    </xf>
    <xf numFmtId="3" fontId="23" fillId="0" borderId="31" xfId="48" applyNumberFormat="1" applyFont="1" applyFill="1" applyBorder="1">
      <alignment/>
      <protection/>
    </xf>
    <xf numFmtId="0" fontId="0" fillId="0" borderId="0" xfId="0" applyFill="1" applyAlignment="1">
      <alignment/>
    </xf>
    <xf numFmtId="0" fontId="22" fillId="34" borderId="33" xfId="0" applyNumberFormat="1" applyFont="1" applyFill="1" applyBorder="1" applyAlignment="1" applyProtection="1">
      <alignment vertical="center"/>
      <protection/>
    </xf>
    <xf numFmtId="0" fontId="22" fillId="34" borderId="34" xfId="0" applyNumberFormat="1" applyFont="1" applyFill="1" applyBorder="1" applyAlignment="1" applyProtection="1">
      <alignment vertical="center"/>
      <protection/>
    </xf>
    <xf numFmtId="3" fontId="22" fillId="34" borderId="35" xfId="0" applyNumberFormat="1" applyFont="1" applyFill="1" applyBorder="1" applyAlignment="1" applyProtection="1">
      <alignment vertical="center"/>
      <protection/>
    </xf>
    <xf numFmtId="165" fontId="22" fillId="34" borderId="35" xfId="0" applyNumberFormat="1" applyFont="1" applyFill="1" applyBorder="1" applyAlignment="1">
      <alignment/>
    </xf>
    <xf numFmtId="165" fontId="22" fillId="34" borderId="36" xfId="0" applyNumberFormat="1" applyFont="1" applyFill="1" applyBorder="1" applyAlignment="1">
      <alignment/>
    </xf>
    <xf numFmtId="0" fontId="22" fillId="35" borderId="15" xfId="0" applyNumberFormat="1" applyFont="1" applyFill="1" applyBorder="1" applyAlignment="1" applyProtection="1">
      <alignment vertical="center"/>
      <protection/>
    </xf>
    <xf numFmtId="0" fontId="22" fillId="35" borderId="0" xfId="0" applyNumberFormat="1" applyFont="1" applyFill="1" applyBorder="1" applyAlignment="1" applyProtection="1">
      <alignment vertical="center"/>
      <protection/>
    </xf>
    <xf numFmtId="0" fontId="0" fillId="35" borderId="0" xfId="0" applyNumberFormat="1" applyFont="1" applyFill="1" applyBorder="1" applyAlignment="1" applyProtection="1">
      <alignment vertical="center"/>
      <protection/>
    </xf>
    <xf numFmtId="3" fontId="0" fillId="35" borderId="16" xfId="0" applyNumberFormat="1" applyFont="1" applyFill="1" applyBorder="1" applyAlignment="1" applyProtection="1">
      <alignment vertical="center"/>
      <protection/>
    </xf>
    <xf numFmtId="165" fontId="0" fillId="35" borderId="16" xfId="0" applyNumberFormat="1" applyFont="1" applyFill="1" applyBorder="1" applyAlignment="1">
      <alignment/>
    </xf>
    <xf numFmtId="0" fontId="22" fillId="36" borderId="33" xfId="0" applyNumberFormat="1" applyFont="1" applyFill="1" applyBorder="1" applyAlignment="1" applyProtection="1">
      <alignment vertical="center"/>
      <protection/>
    </xf>
    <xf numFmtId="0" fontId="22" fillId="36" borderId="34" xfId="0" applyNumberFormat="1" applyFont="1" applyFill="1" applyBorder="1" applyAlignment="1" applyProtection="1">
      <alignment vertical="center"/>
      <protection/>
    </xf>
    <xf numFmtId="3" fontId="22" fillId="34" borderId="16" xfId="0" applyNumberFormat="1" applyFont="1" applyFill="1" applyBorder="1" applyAlignment="1" applyProtection="1">
      <alignment vertical="center"/>
      <protection/>
    </xf>
    <xf numFmtId="165" fontId="22" fillId="34" borderId="16" xfId="0" applyNumberFormat="1" applyFont="1" applyFill="1" applyBorder="1" applyAlignment="1">
      <alignment/>
    </xf>
    <xf numFmtId="3" fontId="23" fillId="0" borderId="29" xfId="48" applyNumberFormat="1" applyFont="1" applyFill="1" applyBorder="1">
      <alignment/>
      <protection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34" borderId="33" xfId="0" applyNumberFormat="1" applyFont="1" applyFill="1" applyBorder="1" applyAlignment="1" applyProtection="1">
      <alignment vertical="center"/>
      <protection/>
    </xf>
    <xf numFmtId="0" fontId="22" fillId="34" borderId="34" xfId="0" applyNumberFormat="1" applyFont="1" applyFill="1" applyBorder="1" applyAlignment="1" applyProtection="1">
      <alignment vertical="center"/>
      <protection/>
    </xf>
    <xf numFmtId="0" fontId="22" fillId="34" borderId="37" xfId="0" applyNumberFormat="1" applyFont="1" applyFill="1" applyBorder="1" applyAlignment="1" applyProtection="1">
      <alignment vertical="center"/>
      <protection/>
    </xf>
    <xf numFmtId="3" fontId="22" fillId="34" borderId="35" xfId="0" applyNumberFormat="1" applyFont="1" applyFill="1" applyBorder="1" applyAlignment="1" applyProtection="1">
      <alignment vertical="center"/>
      <protection/>
    </xf>
    <xf numFmtId="3" fontId="22" fillId="34" borderId="37" xfId="0" applyNumberFormat="1" applyFont="1" applyFill="1" applyBorder="1" applyAlignment="1" applyProtection="1">
      <alignment vertical="center"/>
      <protection/>
    </xf>
    <xf numFmtId="165" fontId="0" fillId="34" borderId="35" xfId="0" applyNumberFormat="1" applyFont="1" applyFill="1" applyBorder="1" applyAlignment="1">
      <alignment/>
    </xf>
    <xf numFmtId="165" fontId="0" fillId="34" borderId="36" xfId="0" applyNumberFormat="1" applyFont="1" applyFill="1" applyBorder="1" applyAlignment="1">
      <alignment/>
    </xf>
    <xf numFmtId="0" fontId="23" fillId="0" borderId="27" xfId="48" applyBorder="1">
      <alignment/>
      <protection/>
    </xf>
    <xf numFmtId="0" fontId="22" fillId="34" borderId="18" xfId="0" applyNumberFormat="1" applyFont="1" applyFill="1" applyBorder="1" applyAlignment="1" applyProtection="1">
      <alignment vertical="center"/>
      <protection/>
    </xf>
    <xf numFmtId="0" fontId="22" fillId="34" borderId="10" xfId="0" applyNumberFormat="1" applyFont="1" applyFill="1" applyBorder="1" applyAlignment="1" applyProtection="1">
      <alignment vertical="center"/>
      <protection/>
    </xf>
    <xf numFmtId="0" fontId="22" fillId="34" borderId="38" xfId="0" applyNumberFormat="1" applyFont="1" applyFill="1" applyBorder="1" applyAlignment="1" applyProtection="1">
      <alignment vertical="center"/>
      <protection/>
    </xf>
    <xf numFmtId="3" fontId="22" fillId="34" borderId="19" xfId="0" applyNumberFormat="1" applyFont="1" applyFill="1" applyBorder="1" applyAlignment="1" applyProtection="1">
      <alignment vertical="center"/>
      <protection/>
    </xf>
    <xf numFmtId="3" fontId="22" fillId="34" borderId="16" xfId="0" applyNumberFormat="1" applyFont="1" applyFill="1" applyBorder="1" applyAlignment="1" applyProtection="1">
      <alignment vertical="center"/>
      <protection/>
    </xf>
    <xf numFmtId="3" fontId="22" fillId="34" borderId="31" xfId="0" applyNumberFormat="1" applyFont="1" applyFill="1" applyBorder="1" applyAlignment="1" applyProtection="1">
      <alignment vertical="center"/>
      <protection/>
    </xf>
    <xf numFmtId="165" fontId="0" fillId="34" borderId="16" xfId="0" applyNumberFormat="1" applyFont="1" applyFill="1" applyBorder="1" applyAlignment="1">
      <alignment/>
    </xf>
    <xf numFmtId="165" fontId="0" fillId="34" borderId="32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6" fillId="33" borderId="39" xfId="0" applyFont="1" applyFill="1" applyBorder="1" applyAlignment="1">
      <alignment/>
    </xf>
    <xf numFmtId="3" fontId="22" fillId="33" borderId="21" xfId="0" applyNumberFormat="1" applyFont="1" applyFill="1" applyBorder="1" applyAlignment="1" applyProtection="1">
      <alignment vertical="center"/>
      <protection/>
    </xf>
    <xf numFmtId="0" fontId="27" fillId="33" borderId="21" xfId="0" applyFont="1" applyFill="1" applyBorder="1" applyAlignment="1">
      <alignment/>
    </xf>
    <xf numFmtId="3" fontId="22" fillId="33" borderId="40" xfId="0" applyNumberFormat="1" applyFont="1" applyFill="1" applyBorder="1" applyAlignment="1" applyProtection="1">
      <alignment vertical="center"/>
      <protection/>
    </xf>
    <xf numFmtId="3" fontId="22" fillId="37" borderId="41" xfId="0" applyNumberFormat="1" applyFont="1" applyFill="1" applyBorder="1" applyAlignment="1" applyProtection="1">
      <alignment vertical="center"/>
      <protection/>
    </xf>
    <xf numFmtId="165" fontId="22" fillId="37" borderId="40" xfId="0" applyNumberFormat="1" applyFont="1" applyFill="1" applyBorder="1" applyAlignment="1">
      <alignment/>
    </xf>
    <xf numFmtId="165" fontId="22" fillId="37" borderId="42" xfId="0" applyNumberFormat="1" applyFont="1" applyFill="1" applyBorder="1" applyAlignment="1">
      <alignment/>
    </xf>
    <xf numFmtId="0" fontId="49" fillId="0" borderId="0" xfId="0" applyFont="1" applyAlignment="1">
      <alignment/>
    </xf>
    <xf numFmtId="3" fontId="23" fillId="0" borderId="28" xfId="48" applyNumberFormat="1" applyFont="1" applyFill="1" applyBorder="1">
      <alignment/>
      <protection/>
    </xf>
    <xf numFmtId="165" fontId="0" fillId="0" borderId="13" xfId="0" applyNumberFormat="1" applyFont="1" applyFill="1" applyBorder="1" applyAlignment="1">
      <alignment/>
    </xf>
    <xf numFmtId="3" fontId="22" fillId="36" borderId="35" xfId="0" applyNumberFormat="1" applyFont="1" applyFill="1" applyBorder="1" applyAlignment="1" applyProtection="1">
      <alignment/>
      <protection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3" fontId="0" fillId="0" borderId="28" xfId="0" applyNumberFormat="1" applyFill="1" applyBorder="1" applyAlignment="1" applyProtection="1">
      <alignment/>
      <protection/>
    </xf>
    <xf numFmtId="3" fontId="0" fillId="0" borderId="29" xfId="0" applyNumberFormat="1" applyFont="1" applyFill="1" applyBorder="1" applyAlignment="1" applyProtection="1">
      <alignment/>
      <protection/>
    </xf>
    <xf numFmtId="3" fontId="0" fillId="0" borderId="28" xfId="0" applyNumberFormat="1" applyFont="1" applyFill="1" applyBorder="1" applyAlignment="1" applyProtection="1">
      <alignment/>
      <protection/>
    </xf>
    <xf numFmtId="3" fontId="22" fillId="36" borderId="35" xfId="0" applyNumberFormat="1" applyFont="1" applyFill="1" applyBorder="1" applyAlignment="1" applyProtection="1">
      <alignment vertical="center"/>
      <protection/>
    </xf>
    <xf numFmtId="4" fontId="22" fillId="0" borderId="0" xfId="0" applyNumberFormat="1" applyFont="1" applyFill="1" applyAlignment="1">
      <alignment/>
    </xf>
    <xf numFmtId="0" fontId="22" fillId="0" borderId="15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3" fontId="0" fillId="0" borderId="16" xfId="0" applyNumberFormat="1" applyFont="1" applyFill="1" applyBorder="1" applyAlignment="1" applyProtection="1">
      <alignment vertical="center"/>
      <protection/>
    </xf>
    <xf numFmtId="3" fontId="0" fillId="0" borderId="31" xfId="0" applyNumberFormat="1" applyFont="1" applyFill="1" applyBorder="1" applyAlignment="1" applyProtection="1">
      <alignment vertical="center"/>
      <protection/>
    </xf>
    <xf numFmtId="3" fontId="22" fillId="36" borderId="37" xfId="0" applyNumberFormat="1" applyFont="1" applyFill="1" applyBorder="1" applyAlignment="1" applyProtection="1">
      <alignment vertical="center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2" fillId="0" borderId="15" xfId="0" applyFont="1" applyBorder="1" applyAlignment="1">
      <alignment/>
    </xf>
    <xf numFmtId="0" fontId="22" fillId="0" borderId="0" xfId="0" applyFont="1" applyBorder="1" applyAlignment="1">
      <alignment/>
    </xf>
    <xf numFmtId="3" fontId="0" fillId="0" borderId="31" xfId="0" applyNumberFormat="1" applyFill="1" applyBorder="1" applyAlignment="1" applyProtection="1">
      <alignment/>
      <protection/>
    </xf>
    <xf numFmtId="3" fontId="0" fillId="0" borderId="16" xfId="0" applyNumberFormat="1" applyFont="1" applyFill="1" applyBorder="1" applyAlignment="1" applyProtection="1">
      <alignment/>
      <protection/>
    </xf>
    <xf numFmtId="3" fontId="0" fillId="0" borderId="31" xfId="0" applyNumberFormat="1" applyFont="1" applyFill="1" applyBorder="1" applyAlignment="1" applyProtection="1">
      <alignment/>
      <protection/>
    </xf>
    <xf numFmtId="0" fontId="22" fillId="0" borderId="43" xfId="0" applyFont="1" applyBorder="1" applyAlignment="1">
      <alignment/>
    </xf>
    <xf numFmtId="3" fontId="0" fillId="0" borderId="0" xfId="0" applyNumberFormat="1" applyFill="1" applyBorder="1" applyAlignment="1" applyProtection="1">
      <alignment/>
      <protection/>
    </xf>
    <xf numFmtId="3" fontId="22" fillId="36" borderId="29" xfId="0" applyNumberFormat="1" applyFont="1" applyFill="1" applyBorder="1" applyAlignment="1" applyProtection="1">
      <alignment vertical="center"/>
      <protection/>
    </xf>
    <xf numFmtId="165" fontId="22" fillId="34" borderId="44" xfId="0" applyNumberFormat="1" applyFont="1" applyFill="1" applyBorder="1" applyAlignment="1">
      <alignment/>
    </xf>
    <xf numFmtId="165" fontId="22" fillId="34" borderId="45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0" fillId="0" borderId="26" xfId="0" applyNumberFormat="1" applyFont="1" applyFill="1" applyBorder="1" applyAlignment="1" applyProtection="1">
      <alignment vertical="center"/>
      <protection/>
    </xf>
    <xf numFmtId="0" fontId="0" fillId="0" borderId="27" xfId="0" applyNumberFormat="1" applyFont="1" applyFill="1" applyBorder="1" applyAlignment="1" applyProtection="1">
      <alignment vertical="center"/>
      <protection/>
    </xf>
    <xf numFmtId="0" fontId="0" fillId="0" borderId="28" xfId="0" applyNumberFormat="1" applyFont="1" applyFill="1" applyBorder="1" applyAlignment="1" applyProtection="1">
      <alignment vertical="center"/>
      <protection/>
    </xf>
    <xf numFmtId="3" fontId="0" fillId="0" borderId="29" xfId="0" applyNumberFormat="1" applyFont="1" applyFill="1" applyBorder="1" applyAlignment="1" applyProtection="1">
      <alignment vertical="center"/>
      <protection/>
    </xf>
    <xf numFmtId="3" fontId="0" fillId="0" borderId="28" xfId="0" applyNumberFormat="1" applyFont="1" applyFill="1" applyBorder="1" applyAlignment="1" applyProtection="1">
      <alignment vertical="center"/>
      <protection/>
    </xf>
    <xf numFmtId="0" fontId="22" fillId="36" borderId="15" xfId="0" applyNumberFormat="1" applyFont="1" applyFill="1" applyBorder="1" applyAlignment="1" applyProtection="1">
      <alignment vertical="center"/>
      <protection/>
    </xf>
    <xf numFmtId="0" fontId="22" fillId="36" borderId="0" xfId="0" applyNumberFormat="1" applyFont="1" applyFill="1" applyBorder="1" applyAlignment="1" applyProtection="1">
      <alignment vertical="center"/>
      <protection/>
    </xf>
    <xf numFmtId="3" fontId="22" fillId="36" borderId="16" xfId="0" applyNumberFormat="1" applyFont="1" applyFill="1" applyBorder="1" applyAlignment="1" applyProtection="1">
      <alignment vertical="center"/>
      <protection/>
    </xf>
    <xf numFmtId="3" fontId="22" fillId="36" borderId="31" xfId="0" applyNumberFormat="1" applyFont="1" applyFill="1" applyBorder="1" applyAlignment="1" applyProtection="1">
      <alignment vertical="center"/>
      <protection/>
    </xf>
    <xf numFmtId="165" fontId="22" fillId="34" borderId="32" xfId="0" applyNumberFormat="1" applyFont="1" applyFill="1" applyBorder="1" applyAlignment="1">
      <alignment/>
    </xf>
    <xf numFmtId="0" fontId="0" fillId="33" borderId="39" xfId="0" applyFill="1" applyBorder="1" applyAlignment="1">
      <alignment/>
    </xf>
    <xf numFmtId="3" fontId="22" fillId="33" borderId="21" xfId="0" applyNumberFormat="1" applyFont="1" applyFill="1" applyBorder="1" applyAlignment="1" applyProtection="1">
      <alignment vertical="center"/>
      <protection/>
    </xf>
    <xf numFmtId="0" fontId="22" fillId="33" borderId="21" xfId="0" applyFont="1" applyFill="1" applyBorder="1" applyAlignment="1">
      <alignment/>
    </xf>
    <xf numFmtId="3" fontId="22" fillId="33" borderId="40" xfId="0" applyNumberFormat="1" applyFont="1" applyFill="1" applyBorder="1" applyAlignment="1" applyProtection="1">
      <alignment vertical="center"/>
      <protection/>
    </xf>
    <xf numFmtId="0" fontId="23" fillId="0" borderId="11" xfId="48" applyFont="1" applyBorder="1">
      <alignment/>
      <protection/>
    </xf>
    <xf numFmtId="0" fontId="22" fillId="0" borderId="12" xfId="0" applyFont="1" applyBorder="1" applyAlignment="1">
      <alignment/>
    </xf>
    <xf numFmtId="0" fontId="29" fillId="0" borderId="12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3" fontId="0" fillId="0" borderId="46" xfId="0" applyNumberFormat="1" applyFont="1" applyFill="1" applyBorder="1" applyAlignment="1" applyProtection="1">
      <alignment/>
      <protection/>
    </xf>
    <xf numFmtId="165" fontId="0" fillId="0" borderId="47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3" fontId="22" fillId="33" borderId="41" xfId="0" applyNumberFormat="1" applyFont="1" applyFill="1" applyBorder="1" applyAlignment="1" applyProtection="1">
      <alignment vertical="center"/>
      <protection/>
    </xf>
    <xf numFmtId="3" fontId="22" fillId="38" borderId="11" xfId="0" applyNumberFormat="1" applyFont="1" applyFill="1" applyBorder="1" applyAlignment="1" applyProtection="1">
      <alignment vertical="center"/>
      <protection/>
    </xf>
    <xf numFmtId="0" fontId="0" fillId="38" borderId="12" xfId="0" applyFont="1" applyFill="1" applyBorder="1" applyAlignment="1">
      <alignment/>
    </xf>
    <xf numFmtId="3" fontId="22" fillId="38" borderId="40" xfId="0" applyNumberFormat="1" applyFont="1" applyFill="1" applyBorder="1" applyAlignment="1" applyProtection="1">
      <alignment vertical="center"/>
      <protection/>
    </xf>
    <xf numFmtId="3" fontId="22" fillId="25" borderId="41" xfId="0" applyNumberFormat="1" applyFont="1" applyFill="1" applyBorder="1" applyAlignment="1" applyProtection="1">
      <alignment vertical="center"/>
      <protection/>
    </xf>
    <xf numFmtId="165" fontId="22" fillId="25" borderId="40" xfId="0" applyNumberFormat="1" applyFont="1" applyFill="1" applyBorder="1" applyAlignment="1">
      <alignment/>
    </xf>
    <xf numFmtId="165" fontId="22" fillId="25" borderId="42" xfId="0" applyNumberFormat="1" applyFont="1" applyFill="1" applyBorder="1" applyAlignment="1">
      <alignment/>
    </xf>
    <xf numFmtId="3" fontId="22" fillId="37" borderId="41" xfId="0" applyNumberFormat="1" applyFont="1" applyFill="1" applyBorder="1" applyAlignment="1" applyProtection="1">
      <alignment vertical="center"/>
      <protection/>
    </xf>
    <xf numFmtId="3" fontId="22" fillId="25" borderId="39" xfId="0" applyNumberFormat="1" applyFont="1" applyFill="1" applyBorder="1" applyAlignment="1" applyProtection="1">
      <alignment vertical="center"/>
      <protection/>
    </xf>
    <xf numFmtId="0" fontId="0" fillId="25" borderId="21" xfId="0" applyFont="1" applyFill="1" applyBorder="1" applyAlignment="1">
      <alignment/>
    </xf>
    <xf numFmtId="3" fontId="22" fillId="25" borderId="40" xfId="0" applyNumberFormat="1" applyFont="1" applyFill="1" applyBorder="1" applyAlignment="1" applyProtection="1">
      <alignment vertical="center"/>
      <protection/>
    </xf>
    <xf numFmtId="3" fontId="22" fillId="38" borderId="39" xfId="0" applyNumberFormat="1" applyFont="1" applyFill="1" applyBorder="1" applyAlignment="1" applyProtection="1">
      <alignment vertical="center"/>
      <protection/>
    </xf>
    <xf numFmtId="0" fontId="0" fillId="38" borderId="39" xfId="0" applyFont="1" applyFill="1" applyBorder="1" applyAlignment="1">
      <alignment/>
    </xf>
    <xf numFmtId="0" fontId="0" fillId="38" borderId="21" xfId="0" applyFont="1" applyFill="1" applyBorder="1" applyAlignment="1">
      <alignment/>
    </xf>
    <xf numFmtId="3" fontId="22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čerpání příjmů 5-2005" xfId="48"/>
    <cellStyle name="Poznámka" xfId="49"/>
    <cellStyle name="Percent" xfId="50"/>
    <cellStyle name="Procenta 2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dlickama\AppData\Local\Microsoft\Windows\Temporary%20Internet%20Files\Content.Outlook\L40XGP1X\plni&#269;ka%20k%2031.3.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larcikovave\Desktop\Documents\2013\Hospoda&#345;en&#237;%20%20I.%20pololet&#2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dlickama\AppData\Local\Microsoft\Windows\Temporary%20Internet%20Files\Content.Outlook\SLUSGVAT\P&#345;&#237;jmy%20v&#253;daje%20transfery%20(12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Příjmy tab.č. 4a"/>
      <sheetName val="Výdaje odpa tab.č.4b"/>
      <sheetName val="Kap.výdaje tab.č.4c"/>
      <sheetName val="Kapitálové výdaje tab.č.5"/>
      <sheetName val="Výsledek hosp. PO tab. č. 6 "/>
      <sheetName val="Graf1"/>
      <sheetName val="Graf 2"/>
      <sheetName val="Zkratky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tab. č. 1 "/>
      <sheetName val="Výdaje tab. č. 2 "/>
      <sheetName val="Transfery tab. č.3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showGridLines="0" tabSelected="1" zoomScale="120" zoomScaleNormal="120" zoomScalePageLayoutView="0" workbookViewId="0" topLeftCell="A1">
      <selection activeCell="N21" sqref="N21"/>
    </sheetView>
  </sheetViews>
  <sheetFormatPr defaultColWidth="9.140625" defaultRowHeight="12.75"/>
  <cols>
    <col min="1" max="1" width="0.42578125" style="0" customWidth="1"/>
    <col min="2" max="2" width="7.140625" style="0" customWidth="1"/>
    <col min="3" max="3" width="8.00390625" style="0" customWidth="1"/>
    <col min="4" max="4" width="53.57421875" style="0" customWidth="1"/>
    <col min="5" max="5" width="12.00390625" style="0" customWidth="1"/>
    <col min="6" max="8" width="12.7109375" style="0" customWidth="1"/>
    <col min="9" max="9" width="11.8515625" style="0" customWidth="1"/>
    <col min="12" max="12" width="9.57421875" style="65" bestFit="1" customWidth="1"/>
  </cols>
  <sheetData>
    <row r="1" spans="5:9" ht="21" customHeight="1">
      <c r="E1" s="1"/>
      <c r="F1" s="1"/>
      <c r="G1" s="1"/>
      <c r="H1" s="1"/>
      <c r="I1" s="1"/>
    </row>
    <row r="2" spans="2:9" ht="18">
      <c r="B2" s="2" t="s">
        <v>0</v>
      </c>
      <c r="C2" s="2"/>
      <c r="D2" s="2"/>
      <c r="E2" s="2"/>
      <c r="F2" s="2"/>
      <c r="G2" s="2"/>
      <c r="H2" s="2"/>
      <c r="I2" s="2"/>
    </row>
    <row r="3" spans="2:9" ht="18.75" thickBot="1">
      <c r="B3" s="3" t="s">
        <v>1</v>
      </c>
      <c r="C3" s="4"/>
      <c r="D3" s="4"/>
      <c r="E3" s="4"/>
      <c r="F3" s="5" t="s">
        <v>2</v>
      </c>
      <c r="G3" s="6"/>
      <c r="H3" s="6"/>
      <c r="I3" s="4"/>
    </row>
    <row r="4" spans="2:9" ht="12.75" customHeight="1">
      <c r="B4" s="7"/>
      <c r="C4" s="8"/>
      <c r="D4" s="9"/>
      <c r="E4" s="10" t="s">
        <v>3</v>
      </c>
      <c r="F4" s="11" t="s">
        <v>4</v>
      </c>
      <c r="G4" s="10" t="s">
        <v>5</v>
      </c>
      <c r="H4" s="10" t="s">
        <v>6</v>
      </c>
      <c r="I4" s="12" t="s">
        <v>7</v>
      </c>
    </row>
    <row r="5" spans="2:9" ht="15.75">
      <c r="B5" s="13"/>
      <c r="C5" s="14" t="s">
        <v>8</v>
      </c>
      <c r="D5" s="15"/>
      <c r="E5" s="16" t="s">
        <v>9</v>
      </c>
      <c r="F5" s="17" t="s">
        <v>9</v>
      </c>
      <c r="G5" s="16" t="s">
        <v>10</v>
      </c>
      <c r="H5" s="16" t="s">
        <v>11</v>
      </c>
      <c r="I5" s="18" t="s">
        <v>11</v>
      </c>
    </row>
    <row r="6" spans="2:9" ht="13.5" thickBot="1">
      <c r="B6" s="19"/>
      <c r="C6" s="20"/>
      <c r="D6" s="21"/>
      <c r="E6" s="22">
        <v>2017</v>
      </c>
      <c r="F6" s="23">
        <v>2017</v>
      </c>
      <c r="G6" s="22" t="s">
        <v>12</v>
      </c>
      <c r="H6" s="24">
        <v>100</v>
      </c>
      <c r="I6" s="25">
        <v>100</v>
      </c>
    </row>
    <row r="7" spans="1:9" ht="8.25" customHeight="1" thickBot="1">
      <c r="A7" s="26"/>
      <c r="B7" s="27"/>
      <c r="E7" s="28"/>
      <c r="F7" s="28"/>
      <c r="G7" s="28"/>
      <c r="H7" s="28"/>
      <c r="I7" s="28"/>
    </row>
    <row r="8" spans="2:9" ht="12.75">
      <c r="B8" s="29"/>
      <c r="C8" s="30"/>
      <c r="D8" s="30"/>
      <c r="E8" s="31">
        <v>1</v>
      </c>
      <c r="F8" s="32">
        <v>2</v>
      </c>
      <c r="G8" s="31">
        <v>3</v>
      </c>
      <c r="H8" s="31">
        <v>4</v>
      </c>
      <c r="I8" s="33">
        <v>5</v>
      </c>
    </row>
    <row r="9" spans="2:9" ht="12.75">
      <c r="B9" s="34"/>
      <c r="C9" s="35"/>
      <c r="D9" s="36" t="s">
        <v>13</v>
      </c>
      <c r="E9" s="37">
        <v>35000</v>
      </c>
      <c r="F9" s="37">
        <v>35000</v>
      </c>
      <c r="G9" s="38">
        <v>36322</v>
      </c>
      <c r="H9" s="39">
        <f>IF(E9&gt;0,G9/E9,0%)</f>
        <v>1.0377714285714286</v>
      </c>
      <c r="I9" s="40">
        <f>IF(F9&gt;0,G9/F9,0%)</f>
        <v>1.0377714285714286</v>
      </c>
    </row>
    <row r="10" spans="2:9" ht="12.75">
      <c r="B10" s="41"/>
      <c r="C10" s="27"/>
      <c r="D10" s="42" t="s">
        <v>14</v>
      </c>
      <c r="E10" s="43">
        <v>7000</v>
      </c>
      <c r="F10" s="43">
        <v>0</v>
      </c>
      <c r="G10" s="43">
        <v>0</v>
      </c>
      <c r="H10" s="44">
        <f aca="true" t="shared" si="0" ref="H10:H49">IF(E10&gt;0,G10/E10,0%)</f>
        <v>0</v>
      </c>
      <c r="I10" s="45">
        <f aca="true" t="shared" si="1" ref="I10:I49">IF(F10&gt;0,G10/F10,0%)</f>
        <v>0</v>
      </c>
    </row>
    <row r="11" spans="1:9" ht="12.75">
      <c r="A11">
        <v>902</v>
      </c>
      <c r="B11" s="41"/>
      <c r="C11" s="27"/>
      <c r="D11" s="46" t="s">
        <v>15</v>
      </c>
      <c r="E11" s="43">
        <v>1200</v>
      </c>
      <c r="F11" s="47">
        <v>1200</v>
      </c>
      <c r="G11" s="47">
        <v>1206</v>
      </c>
      <c r="H11" s="44">
        <f t="shared" si="0"/>
        <v>1.005</v>
      </c>
      <c r="I11" s="45">
        <f t="shared" si="1"/>
        <v>1.005</v>
      </c>
    </row>
    <row r="12" spans="2:9" ht="12.75">
      <c r="B12" s="41"/>
      <c r="C12" s="27"/>
      <c r="D12" s="42" t="s">
        <v>16</v>
      </c>
      <c r="E12" s="43">
        <v>5500</v>
      </c>
      <c r="F12" s="47">
        <v>5500</v>
      </c>
      <c r="G12" s="47">
        <v>5089</v>
      </c>
      <c r="H12" s="44">
        <f t="shared" si="0"/>
        <v>0.9252727272727272</v>
      </c>
      <c r="I12" s="45">
        <f t="shared" si="1"/>
        <v>0.9252727272727272</v>
      </c>
    </row>
    <row r="13" spans="2:9" ht="12.75">
      <c r="B13" s="41"/>
      <c r="C13" s="27"/>
      <c r="D13" s="42" t="s">
        <v>17</v>
      </c>
      <c r="E13" s="43">
        <v>0</v>
      </c>
      <c r="F13" s="47">
        <v>0</v>
      </c>
      <c r="G13" s="48">
        <v>1</v>
      </c>
      <c r="H13" s="44">
        <f t="shared" si="0"/>
        <v>0</v>
      </c>
      <c r="I13" s="45">
        <f t="shared" si="1"/>
        <v>0</v>
      </c>
    </row>
    <row r="14" spans="1:9" ht="12.75">
      <c r="A14" s="49"/>
      <c r="B14" s="50" t="s">
        <v>18</v>
      </c>
      <c r="C14" s="51" t="s">
        <v>19</v>
      </c>
      <c r="D14" s="51"/>
      <c r="E14" s="52">
        <f>SUM(E9:E13)</f>
        <v>48700</v>
      </c>
      <c r="F14" s="52">
        <f>SUM(F9:F13)</f>
        <v>41700</v>
      </c>
      <c r="G14" s="52">
        <f>SUM(G9:G13)</f>
        <v>42618</v>
      </c>
      <c r="H14" s="53">
        <f t="shared" si="0"/>
        <v>0.8751129363449692</v>
      </c>
      <c r="I14" s="54">
        <f t="shared" si="1"/>
        <v>1.0220143884892086</v>
      </c>
    </row>
    <row r="15" spans="1:9" ht="12.75">
      <c r="A15" s="49"/>
      <c r="B15" s="55"/>
      <c r="C15" s="56"/>
      <c r="D15" s="57" t="s">
        <v>20</v>
      </c>
      <c r="E15" s="58">
        <v>0</v>
      </c>
      <c r="F15" s="58">
        <v>0</v>
      </c>
      <c r="G15" s="58">
        <v>78</v>
      </c>
      <c r="H15" s="59">
        <v>0</v>
      </c>
      <c r="I15" s="45">
        <f t="shared" si="1"/>
        <v>0</v>
      </c>
    </row>
    <row r="16" spans="1:9" ht="12.75">
      <c r="A16" s="49"/>
      <c r="B16" s="60" t="s">
        <v>21</v>
      </c>
      <c r="C16" s="61" t="s">
        <v>22</v>
      </c>
      <c r="D16" s="61"/>
      <c r="E16" s="62">
        <f>SUM(E15)</f>
        <v>0</v>
      </c>
      <c r="F16" s="62">
        <f>SUM(F15)</f>
        <v>0</v>
      </c>
      <c r="G16" s="62">
        <f>SUM(G15)</f>
        <v>78</v>
      </c>
      <c r="H16" s="63">
        <f>SUM(H15)</f>
        <v>0</v>
      </c>
      <c r="I16" s="54">
        <f t="shared" si="1"/>
        <v>0</v>
      </c>
    </row>
    <row r="17" spans="2:9" ht="12.75">
      <c r="B17" s="34"/>
      <c r="C17" s="35"/>
      <c r="D17" s="36" t="s">
        <v>17</v>
      </c>
      <c r="E17" s="37">
        <v>280</v>
      </c>
      <c r="F17" s="64">
        <v>280</v>
      </c>
      <c r="G17" s="64">
        <v>370</v>
      </c>
      <c r="H17" s="39">
        <f t="shared" si="0"/>
        <v>1.3214285714285714</v>
      </c>
      <c r="I17" s="40">
        <f t="shared" si="1"/>
        <v>1.3214285714285714</v>
      </c>
    </row>
    <row r="18" spans="1:9" ht="12.75">
      <c r="A18" s="66"/>
      <c r="B18" s="67" t="s">
        <v>23</v>
      </c>
      <c r="C18" s="68" t="s">
        <v>24</v>
      </c>
      <c r="D18" s="69"/>
      <c r="E18" s="70">
        <f>SUM(E17)</f>
        <v>280</v>
      </c>
      <c r="F18" s="70">
        <f>SUM(F17)</f>
        <v>280</v>
      </c>
      <c r="G18" s="71">
        <f>SUM(G17)</f>
        <v>370</v>
      </c>
      <c r="H18" s="72">
        <f t="shared" si="0"/>
        <v>1.3214285714285714</v>
      </c>
      <c r="I18" s="73">
        <f t="shared" si="1"/>
        <v>1.3214285714285714</v>
      </c>
    </row>
    <row r="19" spans="2:9" ht="12.75">
      <c r="B19" s="34"/>
      <c r="C19" s="35"/>
      <c r="D19" s="74" t="s">
        <v>17</v>
      </c>
      <c r="E19" s="64">
        <v>1400</v>
      </c>
      <c r="F19" s="64">
        <v>1400</v>
      </c>
      <c r="G19" s="64">
        <v>980</v>
      </c>
      <c r="H19" s="39">
        <f t="shared" si="0"/>
        <v>0.7</v>
      </c>
      <c r="I19" s="40">
        <f t="shared" si="1"/>
        <v>0.7</v>
      </c>
    </row>
    <row r="20" spans="1:9" ht="13.5" thickBot="1">
      <c r="A20" s="66"/>
      <c r="B20" s="75" t="s">
        <v>25</v>
      </c>
      <c r="C20" s="76" t="s">
        <v>26</v>
      </c>
      <c r="D20" s="77"/>
      <c r="E20" s="78">
        <f>SUM(E19)</f>
        <v>1400</v>
      </c>
      <c r="F20" s="79">
        <f>SUM(F19)</f>
        <v>1400</v>
      </c>
      <c r="G20" s="80">
        <f>SUM(G19)</f>
        <v>980</v>
      </c>
      <c r="H20" s="81">
        <f t="shared" si="0"/>
        <v>0.7</v>
      </c>
      <c r="I20" s="82">
        <f t="shared" si="1"/>
        <v>0.7</v>
      </c>
    </row>
    <row r="21" spans="1:12" ht="13.5" thickBot="1">
      <c r="A21" s="83"/>
      <c r="B21" s="84"/>
      <c r="C21" s="85" t="s">
        <v>27</v>
      </c>
      <c r="D21" s="86"/>
      <c r="E21" s="87">
        <f>E14+E16+E18+E20</f>
        <v>50380</v>
      </c>
      <c r="F21" s="87">
        <f>F14+F16+F18+F20</f>
        <v>43380</v>
      </c>
      <c r="G21" s="88">
        <f>G14+G16+G18+G20</f>
        <v>44046</v>
      </c>
      <c r="H21" s="89">
        <f t="shared" si="0"/>
        <v>0.8742755061532355</v>
      </c>
      <c r="I21" s="90">
        <f t="shared" si="1"/>
        <v>1.0153526970954356</v>
      </c>
      <c r="L21" s="91"/>
    </row>
    <row r="22" spans="2:9" ht="12.75">
      <c r="B22" s="34"/>
      <c r="C22" s="35"/>
      <c r="D22" s="74" t="s">
        <v>28</v>
      </c>
      <c r="E22" s="64">
        <v>516</v>
      </c>
      <c r="F22" s="64">
        <v>516</v>
      </c>
      <c r="G22" s="92">
        <v>698</v>
      </c>
      <c r="H22" s="93">
        <f t="shared" si="0"/>
        <v>1.3527131782945736</v>
      </c>
      <c r="I22" s="45">
        <f t="shared" si="1"/>
        <v>1.3527131782945736</v>
      </c>
    </row>
    <row r="23" spans="2:9" ht="12.75">
      <c r="B23" s="41"/>
      <c r="C23" s="27"/>
      <c r="D23" s="42" t="s">
        <v>29</v>
      </c>
      <c r="E23" s="47">
        <v>0</v>
      </c>
      <c r="F23" s="47">
        <v>0</v>
      </c>
      <c r="G23" s="47">
        <v>0</v>
      </c>
      <c r="H23" s="44">
        <f t="shared" si="0"/>
        <v>0</v>
      </c>
      <c r="I23" s="45">
        <f t="shared" si="1"/>
        <v>0</v>
      </c>
    </row>
    <row r="24" spans="1:9" ht="12.75">
      <c r="A24" s="83"/>
      <c r="B24" s="60" t="s">
        <v>30</v>
      </c>
      <c r="C24" s="61" t="s">
        <v>31</v>
      </c>
      <c r="D24" s="61"/>
      <c r="E24" s="94">
        <f>SUM(E22:E23)</f>
        <v>516</v>
      </c>
      <c r="F24" s="94">
        <f>SUM(F22:F23)</f>
        <v>516</v>
      </c>
      <c r="G24" s="94">
        <f>SUM(G22:G23)</f>
        <v>698</v>
      </c>
      <c r="H24" s="53">
        <f t="shared" si="0"/>
        <v>1.3527131782945736</v>
      </c>
      <c r="I24" s="54">
        <f t="shared" si="1"/>
        <v>1.3527131782945736</v>
      </c>
    </row>
    <row r="25" spans="2:9" ht="12.75">
      <c r="B25" s="95"/>
      <c r="C25" s="96"/>
      <c r="D25" s="97" t="s">
        <v>32</v>
      </c>
      <c r="E25" s="98">
        <v>3263</v>
      </c>
      <c r="F25" s="98">
        <v>3263</v>
      </c>
      <c r="G25" s="99">
        <v>4213</v>
      </c>
      <c r="H25" s="39">
        <f t="shared" si="0"/>
        <v>1.2911431198283787</v>
      </c>
      <c r="I25" s="40">
        <f t="shared" si="1"/>
        <v>1.2911431198283787</v>
      </c>
    </row>
    <row r="26" spans="2:9" ht="12.75">
      <c r="B26" s="60" t="s">
        <v>33</v>
      </c>
      <c r="C26" s="61" t="s">
        <v>34</v>
      </c>
      <c r="D26" s="61"/>
      <c r="E26" s="100">
        <f>SUM(E25)</f>
        <v>3263</v>
      </c>
      <c r="F26" s="100">
        <f>SUM(F25)</f>
        <v>3263</v>
      </c>
      <c r="G26" s="100">
        <f>SUM(G25:G25)</f>
        <v>4213</v>
      </c>
      <c r="H26" s="53">
        <f t="shared" si="0"/>
        <v>1.2911431198283787</v>
      </c>
      <c r="I26" s="54">
        <f t="shared" si="1"/>
        <v>1.2911431198283787</v>
      </c>
    </row>
    <row r="27" spans="2:9" ht="12.75">
      <c r="B27" s="34"/>
      <c r="C27" s="35"/>
      <c r="D27" s="36" t="s">
        <v>35</v>
      </c>
      <c r="E27" s="64">
        <v>0</v>
      </c>
      <c r="F27" s="64">
        <v>0</v>
      </c>
      <c r="G27" s="92">
        <v>1</v>
      </c>
      <c r="H27" s="39">
        <f t="shared" si="0"/>
        <v>0</v>
      </c>
      <c r="I27" s="40">
        <f t="shared" si="1"/>
        <v>0</v>
      </c>
    </row>
    <row r="28" spans="2:12" s="49" customFormat="1" ht="12.75">
      <c r="B28" s="60"/>
      <c r="C28" s="61" t="s">
        <v>36</v>
      </c>
      <c r="D28" s="61"/>
      <c r="E28" s="100">
        <f>SUM(E27)</f>
        <v>0</v>
      </c>
      <c r="F28" s="100">
        <f>SUM(F27)</f>
        <v>0</v>
      </c>
      <c r="G28" s="100">
        <f>SUM(G27:G27)</f>
        <v>1</v>
      </c>
      <c r="H28" s="53">
        <f t="shared" si="0"/>
        <v>0</v>
      </c>
      <c r="I28" s="54">
        <f t="shared" si="1"/>
        <v>0</v>
      </c>
      <c r="L28" s="101"/>
    </row>
    <row r="29" spans="2:12" s="49" customFormat="1" ht="12.75">
      <c r="B29" s="102"/>
      <c r="C29" s="103"/>
      <c r="D29" s="104" t="s">
        <v>37</v>
      </c>
      <c r="E29" s="105">
        <v>31</v>
      </c>
      <c r="F29" s="105">
        <v>54</v>
      </c>
      <c r="G29" s="106">
        <v>135</v>
      </c>
      <c r="H29" s="39">
        <f t="shared" si="0"/>
        <v>4.354838709677419</v>
      </c>
      <c r="I29" s="40">
        <f t="shared" si="1"/>
        <v>2.5</v>
      </c>
      <c r="L29" s="101"/>
    </row>
    <row r="30" spans="2:9" ht="12.75">
      <c r="B30" s="60" t="s">
        <v>23</v>
      </c>
      <c r="C30" s="61" t="s">
        <v>24</v>
      </c>
      <c r="D30" s="61"/>
      <c r="E30" s="100">
        <f>SUM(E27:E29)</f>
        <v>31</v>
      </c>
      <c r="F30" s="100">
        <f>SUM(F27:F29)</f>
        <v>54</v>
      </c>
      <c r="G30" s="107">
        <f>SUM(G29)</f>
        <v>135</v>
      </c>
      <c r="H30" s="53">
        <f t="shared" si="0"/>
        <v>4.354838709677419</v>
      </c>
      <c r="I30" s="54">
        <f t="shared" si="1"/>
        <v>2.5</v>
      </c>
    </row>
    <row r="31" spans="2:13" ht="12.75">
      <c r="B31" s="34"/>
      <c r="C31" s="35"/>
      <c r="D31" s="74" t="s">
        <v>38</v>
      </c>
      <c r="E31" s="64">
        <v>4650</v>
      </c>
      <c r="F31" s="64">
        <v>10428</v>
      </c>
      <c r="G31" s="92">
        <v>11464</v>
      </c>
      <c r="H31" s="39">
        <f t="shared" si="0"/>
        <v>2.4653763440860215</v>
      </c>
      <c r="I31" s="40">
        <f t="shared" si="1"/>
        <v>1.0993479094744918</v>
      </c>
      <c r="L31"/>
      <c r="M31" s="49"/>
    </row>
    <row r="32" spans="2:12" ht="12.75">
      <c r="B32" s="41"/>
      <c r="C32" s="27"/>
      <c r="D32" s="42" t="s">
        <v>39</v>
      </c>
      <c r="E32" s="47">
        <v>0</v>
      </c>
      <c r="F32" s="47">
        <v>0</v>
      </c>
      <c r="G32" s="47">
        <v>25</v>
      </c>
      <c r="H32" s="44">
        <f t="shared" si="0"/>
        <v>0</v>
      </c>
      <c r="I32" s="45">
        <f t="shared" si="1"/>
        <v>0</v>
      </c>
      <c r="L32"/>
    </row>
    <row r="33" spans="1:12" ht="12.75">
      <c r="A33" s="83"/>
      <c r="B33" s="60" t="s">
        <v>21</v>
      </c>
      <c r="C33" s="61" t="s">
        <v>22</v>
      </c>
      <c r="D33" s="61"/>
      <c r="E33" s="100">
        <f>SUM(E31)</f>
        <v>4650</v>
      </c>
      <c r="F33" s="100">
        <f>SUM(F31:F32)</f>
        <v>10428</v>
      </c>
      <c r="G33" s="100">
        <f>SUM(G31:G32)</f>
        <v>11489</v>
      </c>
      <c r="H33" s="53">
        <f t="shared" si="0"/>
        <v>2.470752688172043</v>
      </c>
      <c r="I33" s="54">
        <f t="shared" si="1"/>
        <v>1.1017453011123897</v>
      </c>
      <c r="L33"/>
    </row>
    <row r="34" spans="1:12" ht="12.75">
      <c r="A34" s="83"/>
      <c r="B34" s="108"/>
      <c r="C34" s="109"/>
      <c r="D34" s="97" t="s">
        <v>40</v>
      </c>
      <c r="E34" s="98">
        <v>0</v>
      </c>
      <c r="F34" s="98">
        <v>0</v>
      </c>
      <c r="G34" s="99">
        <v>8</v>
      </c>
      <c r="H34" s="39">
        <f t="shared" si="0"/>
        <v>0</v>
      </c>
      <c r="I34" s="40">
        <f t="shared" si="1"/>
        <v>0</v>
      </c>
      <c r="L34"/>
    </row>
    <row r="35" spans="1:12" ht="12.75">
      <c r="A35" s="83"/>
      <c r="B35" s="110"/>
      <c r="C35" s="111"/>
      <c r="D35" s="112" t="s">
        <v>41</v>
      </c>
      <c r="E35" s="113">
        <v>117771</v>
      </c>
      <c r="F35" s="113">
        <v>117580</v>
      </c>
      <c r="G35" s="114">
        <v>123700</v>
      </c>
      <c r="H35" s="44">
        <f t="shared" si="0"/>
        <v>1.0503434631615594</v>
      </c>
      <c r="I35" s="45">
        <f t="shared" si="1"/>
        <v>1.0520496683109373</v>
      </c>
      <c r="L35"/>
    </row>
    <row r="36" spans="1:12" ht="12.75">
      <c r="A36" s="115"/>
      <c r="B36" s="111"/>
      <c r="C36" s="111"/>
      <c r="D36" s="116" t="s">
        <v>42</v>
      </c>
      <c r="E36" s="113">
        <v>12250</v>
      </c>
      <c r="F36" s="113">
        <v>12250</v>
      </c>
      <c r="G36" s="114">
        <v>10149</v>
      </c>
      <c r="H36" s="44">
        <f t="shared" si="0"/>
        <v>0.8284897959183674</v>
      </c>
      <c r="I36" s="45">
        <f t="shared" si="1"/>
        <v>0.8284897959183674</v>
      </c>
      <c r="J36" s="26"/>
      <c r="L36"/>
    </row>
    <row r="37" spans="1:12" ht="12.75">
      <c r="A37" s="83"/>
      <c r="B37" s="60" t="s">
        <v>43</v>
      </c>
      <c r="C37" s="61" t="s">
        <v>44</v>
      </c>
      <c r="D37" s="61"/>
      <c r="E37" s="100">
        <f>SUM(E35:E36)</f>
        <v>130021</v>
      </c>
      <c r="F37" s="100">
        <f>SUM(F34:F36)</f>
        <v>129830</v>
      </c>
      <c r="G37" s="107">
        <f>SUM(G34:G36)</f>
        <v>133857</v>
      </c>
      <c r="H37" s="53">
        <f t="shared" si="0"/>
        <v>1.0295029264503426</v>
      </c>
      <c r="I37" s="54">
        <f t="shared" si="1"/>
        <v>1.0310174844026805</v>
      </c>
      <c r="L37"/>
    </row>
    <row r="38" spans="2:12" ht="12.75">
      <c r="B38" s="60" t="s">
        <v>25</v>
      </c>
      <c r="C38" s="61" t="s">
        <v>26</v>
      </c>
      <c r="D38" s="61"/>
      <c r="E38" s="117">
        <v>500</v>
      </c>
      <c r="F38" s="117">
        <v>500</v>
      </c>
      <c r="G38" s="117">
        <v>628</v>
      </c>
      <c r="H38" s="118">
        <f t="shared" si="0"/>
        <v>1.256</v>
      </c>
      <c r="I38" s="119">
        <f t="shared" si="1"/>
        <v>1.256</v>
      </c>
      <c r="J38" s="120"/>
      <c r="L38"/>
    </row>
    <row r="39" spans="2:12" ht="12.75">
      <c r="B39" s="121"/>
      <c r="C39" s="122"/>
      <c r="D39" s="123" t="s">
        <v>45</v>
      </c>
      <c r="E39" s="124">
        <v>700</v>
      </c>
      <c r="F39" s="124">
        <v>1000</v>
      </c>
      <c r="G39" s="125">
        <v>1290</v>
      </c>
      <c r="H39" s="39">
        <f t="shared" si="0"/>
        <v>1.8428571428571427</v>
      </c>
      <c r="I39" s="40">
        <f t="shared" si="1"/>
        <v>1.29</v>
      </c>
      <c r="J39" s="49"/>
      <c r="L39"/>
    </row>
    <row r="40" spans="2:12" ht="13.5" thickBot="1">
      <c r="B40" s="126" t="s">
        <v>18</v>
      </c>
      <c r="C40" s="127" t="s">
        <v>19</v>
      </c>
      <c r="D40" s="127"/>
      <c r="E40" s="128">
        <f>SUM(E39:E39)</f>
        <v>700</v>
      </c>
      <c r="F40" s="128">
        <f>SUM(F39:F39)</f>
        <v>1000</v>
      </c>
      <c r="G40" s="129">
        <f>SUM(G39:G39)</f>
        <v>1290</v>
      </c>
      <c r="H40" s="63">
        <f t="shared" si="0"/>
        <v>1.8428571428571427</v>
      </c>
      <c r="I40" s="130">
        <f t="shared" si="1"/>
        <v>1.29</v>
      </c>
      <c r="J40" s="49"/>
      <c r="L40"/>
    </row>
    <row r="41" spans="1:12" ht="13.5" thickBot="1">
      <c r="A41" s="83"/>
      <c r="B41" s="131"/>
      <c r="C41" s="132" t="s">
        <v>46</v>
      </c>
      <c r="D41" s="133"/>
      <c r="E41" s="134">
        <f>E24+E26+E28+E30+E33+E37+E38+E40</f>
        <v>139681</v>
      </c>
      <c r="F41" s="134">
        <f>F24+F26+F28+F30+F33+F37+F38+F40</f>
        <v>145591</v>
      </c>
      <c r="G41" s="134">
        <f>G24+G26+G28+G30+G33+G37+G38+G40</f>
        <v>152311</v>
      </c>
      <c r="H41" s="89">
        <f t="shared" si="0"/>
        <v>1.090420314860289</v>
      </c>
      <c r="I41" s="90">
        <f t="shared" si="1"/>
        <v>1.0461566992465194</v>
      </c>
      <c r="J41" s="49"/>
      <c r="L41"/>
    </row>
    <row r="42" spans="1:12" ht="12.75">
      <c r="A42" s="83"/>
      <c r="B42" s="135"/>
      <c r="C42" s="136"/>
      <c r="D42" s="137" t="s">
        <v>47</v>
      </c>
      <c r="E42" s="138">
        <v>5050</v>
      </c>
      <c r="F42" s="138">
        <v>5050</v>
      </c>
      <c r="G42" s="139">
        <v>6901</v>
      </c>
      <c r="H42" s="93">
        <f t="shared" si="0"/>
        <v>1.3665346534653466</v>
      </c>
      <c r="I42" s="140">
        <f t="shared" si="1"/>
        <v>1.3665346534653466</v>
      </c>
      <c r="J42" s="49"/>
      <c r="L42"/>
    </row>
    <row r="43" spans="1:13" ht="12.75">
      <c r="A43" s="141"/>
      <c r="B43" s="110"/>
      <c r="C43" s="111"/>
      <c r="D43" s="142" t="s">
        <v>48</v>
      </c>
      <c r="E43" s="113">
        <v>2200</v>
      </c>
      <c r="F43" s="113">
        <v>2200</v>
      </c>
      <c r="G43" s="114">
        <v>2154</v>
      </c>
      <c r="H43" s="44">
        <f t="shared" si="0"/>
        <v>0.9790909090909091</v>
      </c>
      <c r="I43" s="45">
        <f t="shared" si="1"/>
        <v>0.9790909090909091</v>
      </c>
      <c r="J43" s="49"/>
      <c r="L43"/>
      <c r="M43" s="49"/>
    </row>
    <row r="44" spans="1:12" ht="13.5" thickBot="1">
      <c r="A44" s="83"/>
      <c r="B44" s="126" t="s">
        <v>43</v>
      </c>
      <c r="C44" s="127" t="s">
        <v>44</v>
      </c>
      <c r="D44" s="127"/>
      <c r="E44" s="128">
        <f>SUM(E42:E43)</f>
        <v>7250</v>
      </c>
      <c r="F44" s="128">
        <f>SUM(F42:F43)</f>
        <v>7250</v>
      </c>
      <c r="G44" s="129">
        <f>SUM(G42:G43)</f>
        <v>9055</v>
      </c>
      <c r="H44" s="63">
        <f t="shared" si="0"/>
        <v>1.2489655172413794</v>
      </c>
      <c r="I44" s="130">
        <f t="shared" si="1"/>
        <v>1.2489655172413794</v>
      </c>
      <c r="J44" s="49"/>
      <c r="L44"/>
    </row>
    <row r="45" spans="2:12" ht="13.5" thickBot="1">
      <c r="B45" s="131"/>
      <c r="C45" s="132" t="s">
        <v>49</v>
      </c>
      <c r="D45" s="133"/>
      <c r="E45" s="134">
        <f>E44</f>
        <v>7250</v>
      </c>
      <c r="F45" s="134">
        <f>F44</f>
        <v>7250</v>
      </c>
      <c r="G45" s="143">
        <f>G44</f>
        <v>9055</v>
      </c>
      <c r="H45" s="89">
        <f t="shared" si="0"/>
        <v>1.2489655172413794</v>
      </c>
      <c r="I45" s="90">
        <f t="shared" si="1"/>
        <v>1.2489655172413794</v>
      </c>
      <c r="J45" s="49"/>
      <c r="L45"/>
    </row>
    <row r="46" spans="2:12" ht="13.5" thickBot="1">
      <c r="B46" s="144" t="s">
        <v>50</v>
      </c>
      <c r="C46" s="145"/>
      <c r="D46" s="145"/>
      <c r="E46" s="146">
        <f>E21+E41+E45</f>
        <v>197311</v>
      </c>
      <c r="F46" s="146">
        <f>F21+F41+F45</f>
        <v>196221</v>
      </c>
      <c r="G46" s="147">
        <f>G21+G41+G45</f>
        <v>205412</v>
      </c>
      <c r="H46" s="148">
        <f t="shared" si="0"/>
        <v>1.041057011519885</v>
      </c>
      <c r="I46" s="149">
        <f t="shared" si="1"/>
        <v>1.046840042605022</v>
      </c>
      <c r="J46" s="49"/>
      <c r="L46"/>
    </row>
    <row r="47" spans="2:12" ht="13.5" customHeight="1" thickBot="1">
      <c r="B47" s="131"/>
      <c r="C47" s="132" t="s">
        <v>51</v>
      </c>
      <c r="D47" s="133"/>
      <c r="E47" s="134">
        <v>158349</v>
      </c>
      <c r="F47" s="134">
        <v>266044</v>
      </c>
      <c r="G47" s="150">
        <v>263018</v>
      </c>
      <c r="H47" s="89">
        <f t="shared" si="0"/>
        <v>1.6610019640161922</v>
      </c>
      <c r="I47" s="90">
        <f t="shared" si="1"/>
        <v>0.9886259415735743</v>
      </c>
      <c r="J47" s="49"/>
      <c r="L47"/>
    </row>
    <row r="48" spans="2:12" ht="13.5" thickBot="1">
      <c r="B48" s="151" t="s">
        <v>52</v>
      </c>
      <c r="C48" s="152"/>
      <c r="D48" s="152"/>
      <c r="E48" s="153">
        <f>E46+E47</f>
        <v>355660</v>
      </c>
      <c r="F48" s="153">
        <f>F46+F47</f>
        <v>462265</v>
      </c>
      <c r="G48" s="153">
        <f>G46+G47</f>
        <v>468430</v>
      </c>
      <c r="H48" s="148">
        <f t="shared" si="0"/>
        <v>1.3170724849575437</v>
      </c>
      <c r="I48" s="149">
        <f t="shared" si="1"/>
        <v>1.0133365061166215</v>
      </c>
      <c r="L48"/>
    </row>
    <row r="49" spans="2:14" ht="13.5" thickBot="1">
      <c r="B49" s="131"/>
      <c r="C49" s="132" t="s">
        <v>53</v>
      </c>
      <c r="D49" s="133"/>
      <c r="E49" s="134">
        <v>52073</v>
      </c>
      <c r="F49" s="134">
        <v>43966</v>
      </c>
      <c r="G49" s="143">
        <v>-13568</v>
      </c>
      <c r="H49" s="89">
        <f t="shared" si="0"/>
        <v>-0.26055729456724214</v>
      </c>
      <c r="I49" s="90">
        <f t="shared" si="1"/>
        <v>-0.30860210162398216</v>
      </c>
      <c r="L49"/>
      <c r="N49" s="83"/>
    </row>
    <row r="50" spans="2:14" ht="13.5" thickBot="1">
      <c r="B50" s="131"/>
      <c r="C50" s="132" t="s">
        <v>54</v>
      </c>
      <c r="D50" s="133"/>
      <c r="E50" s="134">
        <v>-2750</v>
      </c>
      <c r="F50" s="134">
        <v>-2750</v>
      </c>
      <c r="G50" s="143">
        <v>-2750</v>
      </c>
      <c r="H50" s="89">
        <v>1</v>
      </c>
      <c r="I50" s="90">
        <v>1</v>
      </c>
      <c r="L50"/>
      <c r="N50" s="83"/>
    </row>
    <row r="51" spans="2:12" ht="13.5" thickBot="1">
      <c r="B51" s="154" t="s">
        <v>55</v>
      </c>
      <c r="C51" s="155"/>
      <c r="D51" s="156"/>
      <c r="E51" s="146">
        <f>SUM(E48:E50)</f>
        <v>404983</v>
      </c>
      <c r="F51" s="146">
        <f>SUM(F48:F50)</f>
        <v>503481</v>
      </c>
      <c r="G51" s="146">
        <f>SUM(G48:G50)</f>
        <v>452112</v>
      </c>
      <c r="H51" s="148">
        <f>IF(E51&gt;0,G51/E51,0%)</f>
        <v>1.1163727860181785</v>
      </c>
      <c r="I51" s="149">
        <f>IF(F51&gt;0,G51/F51,0%)</f>
        <v>0.8979723167309194</v>
      </c>
      <c r="L51"/>
    </row>
    <row r="52" spans="1:12" ht="12.75">
      <c r="A52" s="49"/>
      <c r="B52" s="157"/>
      <c r="C52" s="158"/>
      <c r="D52" s="158"/>
      <c r="E52" s="157"/>
      <c r="F52" s="157"/>
      <c r="G52" s="157"/>
      <c r="H52" s="157"/>
      <c r="I52" s="157"/>
      <c r="L52"/>
    </row>
    <row r="53" spans="2:12" ht="12.75">
      <c r="B53" s="159"/>
      <c r="L53"/>
    </row>
    <row r="54" spans="3:12" ht="12.75">
      <c r="C54" s="160"/>
      <c r="D54" s="160"/>
      <c r="L54"/>
    </row>
    <row r="55" spans="2:12" ht="12.75">
      <c r="B55" s="159"/>
      <c r="L55"/>
    </row>
  </sheetData>
  <sheetProtection/>
  <mergeCells count="3">
    <mergeCell ref="E1:I1"/>
    <mergeCell ref="B3:E3"/>
    <mergeCell ref="F3:I3"/>
  </mergeCells>
  <printOptions/>
  <pageMargins left="0.984251968503937" right="0.15748031496062992" top="0.6299212598425197" bottom="0.984251968503937" header="0.35433070866141736" footer="0.5118110236220472"/>
  <pageSetup fitToHeight="0" fitToWidth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Jedlička Martin</dc:creator>
  <cp:keywords/>
  <dc:description/>
  <cp:lastModifiedBy>Jedlička Martin</cp:lastModifiedBy>
  <dcterms:created xsi:type="dcterms:W3CDTF">2018-06-20T10:55:47Z</dcterms:created>
  <dcterms:modified xsi:type="dcterms:W3CDTF">2018-06-20T10:56:18Z</dcterms:modified>
  <cp:category/>
  <cp:version/>
  <cp:contentType/>
  <cp:contentStatus/>
</cp:coreProperties>
</file>