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UCRXL543" sheetId="1" r:id="rId1"/>
  </sheets>
  <definedNames>
    <definedName name="_xlnm.Print_Titles" localSheetId="0">UCRXL543!$2:$6</definedName>
  </definedNames>
  <calcPr calcId="145621"/>
</workbook>
</file>

<file path=xl/calcChain.xml><?xml version="1.0" encoding="utf-8"?>
<calcChain xmlns="http://schemas.openxmlformats.org/spreadsheetml/2006/main">
  <c r="F76" i="1" l="1"/>
  <c r="F100" i="1" s="1"/>
  <c r="E100" i="1" l="1"/>
  <c r="D76" i="1" l="1"/>
  <c r="D100" i="1"/>
  <c r="H102" i="1" l="1"/>
  <c r="G102" i="1"/>
  <c r="H101" i="1"/>
  <c r="G101" i="1"/>
  <c r="H100" i="1"/>
  <c r="G100" i="1"/>
  <c r="H99" i="1"/>
  <c r="G99" i="1"/>
  <c r="H98" i="1"/>
  <c r="G98" i="1"/>
  <c r="H97" i="1"/>
  <c r="G97" i="1"/>
  <c r="H96" i="1"/>
  <c r="G96" i="1"/>
  <c r="H95" i="1"/>
  <c r="G95" i="1"/>
  <c r="H94" i="1"/>
  <c r="G94" i="1"/>
  <c r="H93" i="1"/>
  <c r="G93" i="1"/>
  <c r="H92" i="1"/>
  <c r="G92" i="1"/>
  <c r="H91" i="1"/>
  <c r="G91" i="1"/>
  <c r="H90" i="1"/>
  <c r="G90" i="1"/>
  <c r="H89" i="1"/>
  <c r="G89" i="1"/>
  <c r="H88" i="1"/>
  <c r="G88" i="1"/>
  <c r="H87" i="1"/>
  <c r="G87" i="1"/>
  <c r="H86" i="1"/>
  <c r="G86" i="1"/>
  <c r="H85" i="1"/>
  <c r="G85" i="1"/>
  <c r="H84" i="1"/>
  <c r="G84" i="1"/>
  <c r="H83" i="1"/>
  <c r="G83" i="1"/>
  <c r="H82" i="1"/>
  <c r="G82" i="1"/>
  <c r="H81" i="1"/>
  <c r="G81" i="1"/>
  <c r="H80" i="1"/>
  <c r="G80" i="1"/>
  <c r="H79" i="1"/>
  <c r="G79" i="1"/>
  <c r="H78" i="1"/>
  <c r="G78" i="1"/>
  <c r="H77" i="1"/>
  <c r="G77" i="1"/>
  <c r="H76" i="1"/>
  <c r="G76" i="1"/>
  <c r="H75" i="1"/>
  <c r="G75" i="1"/>
  <c r="H74" i="1"/>
  <c r="G74" i="1"/>
  <c r="H73" i="1"/>
  <c r="G73" i="1"/>
  <c r="H72" i="1"/>
  <c r="G72" i="1"/>
  <c r="H71" i="1"/>
  <c r="G71" i="1"/>
  <c r="H70" i="1"/>
  <c r="G70" i="1"/>
  <c r="H69" i="1"/>
  <c r="G69" i="1"/>
  <c r="H68" i="1"/>
  <c r="G68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</calcChain>
</file>

<file path=xl/sharedStrings.xml><?xml version="1.0" encoding="utf-8"?>
<sst xmlns="http://schemas.openxmlformats.org/spreadsheetml/2006/main" count="184" uniqueCount="115">
  <si>
    <t>OdPa</t>
  </si>
  <si>
    <t>Název OdPa</t>
  </si>
  <si>
    <t>ORJ</t>
  </si>
  <si>
    <t>Schválený rozpočet</t>
  </si>
  <si>
    <t>Upravený rozpočet</t>
  </si>
  <si>
    <t>Skutečnost</t>
  </si>
  <si>
    <t>Skutečnost v % ze SR</t>
  </si>
  <si>
    <t>Skutečnost v % z SR</t>
  </si>
  <si>
    <t>Průmyslová a ostatní odvětví hospodářství</t>
  </si>
  <si>
    <t>002212</t>
  </si>
  <si>
    <t>Silnice</t>
  </si>
  <si>
    <t>0000002010</t>
  </si>
  <si>
    <t>0000002020</t>
  </si>
  <si>
    <t>0000002040</t>
  </si>
  <si>
    <t>002219</t>
  </si>
  <si>
    <t>Ostatní záležitosti pozemních komunikací</t>
  </si>
  <si>
    <t>0000001010</t>
  </si>
  <si>
    <t>002271</t>
  </si>
  <si>
    <t>Ostatní dráhy</t>
  </si>
  <si>
    <t>Služby pro obyvatelstvo</t>
  </si>
  <si>
    <t>003111</t>
  </si>
  <si>
    <t>Mateřské školy</t>
  </si>
  <si>
    <t>0000001050</t>
  </si>
  <si>
    <t>003113</t>
  </si>
  <si>
    <t>Základní školy</t>
  </si>
  <si>
    <t>003119</t>
  </si>
  <si>
    <t>Ostatní záležitosti základního vzdělání</t>
  </si>
  <si>
    <t>003141</t>
  </si>
  <si>
    <t>Školní stravování</t>
  </si>
  <si>
    <t>003311</t>
  </si>
  <si>
    <t>Divadelní činnost</t>
  </si>
  <si>
    <t>0000001060</t>
  </si>
  <si>
    <t>003312</t>
  </si>
  <si>
    <t>Hudební činnost</t>
  </si>
  <si>
    <t>003313</t>
  </si>
  <si>
    <t>Film.tvorba,distribuce, kina a shrom.audio archiv.</t>
  </si>
  <si>
    <t>003315</t>
  </si>
  <si>
    <t>Činnosti muzeí a galerií</t>
  </si>
  <si>
    <t>003316</t>
  </si>
  <si>
    <t>Vydavatelská činnost</t>
  </si>
  <si>
    <t>003317</t>
  </si>
  <si>
    <t>Výstavní činnosti v kultuře</t>
  </si>
  <si>
    <t>003319</t>
  </si>
  <si>
    <t>Ostatní záležitosti kultury</t>
  </si>
  <si>
    <t>0000001040</t>
  </si>
  <si>
    <t>003349</t>
  </si>
  <si>
    <t>Ostatní záležitosti sdělovacích prostředků</t>
  </si>
  <si>
    <t>0000001260</t>
  </si>
  <si>
    <t>003399</t>
  </si>
  <si>
    <t>Ostatní záležitosti kultury,církví a sděl.prostř.</t>
  </si>
  <si>
    <t>0000001220</t>
  </si>
  <si>
    <t>0000001310</t>
  </si>
  <si>
    <t>003419</t>
  </si>
  <si>
    <t>Ostatní tělovýchovná činnost</t>
  </si>
  <si>
    <t>003421</t>
  </si>
  <si>
    <t>Využití volného času dětí a mládeže</t>
  </si>
  <si>
    <t>003429</t>
  </si>
  <si>
    <t>Ostatní zájmová činnost a rekreace</t>
  </si>
  <si>
    <t>003612</t>
  </si>
  <si>
    <t>Bytové hospodářství</t>
  </si>
  <si>
    <t>0000003020</t>
  </si>
  <si>
    <t>0000003030</t>
  </si>
  <si>
    <t>003613</t>
  </si>
  <si>
    <t>Nebytové hospodářství</t>
  </si>
  <si>
    <t>003632</t>
  </si>
  <si>
    <t>Pohřebnictví</t>
  </si>
  <si>
    <t>003635</t>
  </si>
  <si>
    <t>Územní plánování</t>
  </si>
  <si>
    <t>0000004010</t>
  </si>
  <si>
    <t>003639</t>
  </si>
  <si>
    <t>Komunální služby a územní rozvoj j.n.</t>
  </si>
  <si>
    <t>0000003040</t>
  </si>
  <si>
    <t>0000005020</t>
  </si>
  <si>
    <t>003745</t>
  </si>
  <si>
    <t>Péče o vzhled obcí a veřejnou zeleň</t>
  </si>
  <si>
    <t>Sociální věci a politika zaměstnanosti</t>
  </si>
  <si>
    <t>004329</t>
  </si>
  <si>
    <t>Ostatní sociální péče a pomoc dětem a mládeži</t>
  </si>
  <si>
    <t>0000001120</t>
  </si>
  <si>
    <t>004351</t>
  </si>
  <si>
    <t>Osobní asist., peč.služba a podpora samost.bydlení</t>
  </si>
  <si>
    <t>004359</t>
  </si>
  <si>
    <t>Ostatní služby a činnosti v oblasti sociální péče</t>
  </si>
  <si>
    <t>004379</t>
  </si>
  <si>
    <t>Ostatní služby a činnosti v oblasti soc. prevence</t>
  </si>
  <si>
    <t>004399</t>
  </si>
  <si>
    <t>Ostatní záležitosti soc.věcí a politiky zaměstnano</t>
  </si>
  <si>
    <t>Bezpečnost státu a právní ochrana</t>
  </si>
  <si>
    <t>005212</t>
  </si>
  <si>
    <t>Ochrana obyvatelstva</t>
  </si>
  <si>
    <t>0000001230</t>
  </si>
  <si>
    <t>005311</t>
  </si>
  <si>
    <t>Bezpečnost a veřejný pořádek</t>
  </si>
  <si>
    <t>Všeobecná veřejná správa a služby</t>
  </si>
  <si>
    <t>006112</t>
  </si>
  <si>
    <t>Zastupitelstva obcí</t>
  </si>
  <si>
    <t>0000001510</t>
  </si>
  <si>
    <t>006115</t>
  </si>
  <si>
    <t>Volby do zastupitelstev územních samosprávných cel</t>
  </si>
  <si>
    <t>006171</t>
  </si>
  <si>
    <t>Činnost místní správy</t>
  </si>
  <si>
    <t>0000001410</t>
  </si>
  <si>
    <t>006310</t>
  </si>
  <si>
    <t>Obecné příjmy a výdaje z finančních operací</t>
  </si>
  <si>
    <t>006320</t>
  </si>
  <si>
    <t>Pojištění funkčně nespecifikované</t>
  </si>
  <si>
    <t>006399</t>
  </si>
  <si>
    <t>Ostatní finanční operace</t>
  </si>
  <si>
    <t>006402</t>
  </si>
  <si>
    <t>Finanční vypořádání minulých let</t>
  </si>
  <si>
    <t>006409</t>
  </si>
  <si>
    <t>Ostatní činnosti j.n.</t>
  </si>
  <si>
    <t xml:space="preserve">Konsolidace výdajů (- OdPa 6330) </t>
  </si>
  <si>
    <t>Běžné výdaje po konsolidaci</t>
  </si>
  <si>
    <t>Běžné výdaje dle jednotlivých ODPA k 12/2016 (v tis. Kč)                                                                         tabulka č. 4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</si>
</sst>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b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Font="1" applyAlignment="1">
      <alignment horizontal="left"/>
    </xf>
    <xf numFmtId="0" fontId="0" fillId="0" borderId="0" xfId="0" applyNumberFormat="1" applyFont="1"/>
    <xf numFmtId="3" fontId="1" fillId="0" borderId="0" xfId="0" applyNumberFormat="1" applyFont="1" applyAlignment="1">
      <alignment horizontal="center"/>
    </xf>
    <xf numFmtId="3" fontId="0" fillId="0" borderId="0" xfId="0" applyNumberFormat="1" applyFont="1"/>
    <xf numFmtId="4" fontId="0" fillId="0" borderId="0" xfId="0" applyNumberFormat="1" applyFont="1"/>
    <xf numFmtId="4" fontId="0" fillId="0" borderId="0" xfId="0" applyNumberFormat="1" applyFont="1" applyAlignment="1">
      <alignment horizontal="right"/>
    </xf>
    <xf numFmtId="4" fontId="0" fillId="0" borderId="0" xfId="0" applyNumberFormat="1"/>
    <xf numFmtId="3" fontId="3" fillId="0" borderId="12" xfId="0" applyNumberFormat="1" applyFont="1" applyBorder="1"/>
    <xf numFmtId="3" fontId="3" fillId="0" borderId="12" xfId="0" applyNumberFormat="1" applyFont="1" applyBorder="1" applyAlignment="1">
      <alignment horizontal="right"/>
    </xf>
    <xf numFmtId="4" fontId="3" fillId="0" borderId="12" xfId="0" applyNumberFormat="1" applyFont="1" applyBorder="1" applyAlignment="1">
      <alignment horizontal="right"/>
    </xf>
    <xf numFmtId="4" fontId="3" fillId="0" borderId="13" xfId="0" applyNumberFormat="1" applyFont="1" applyBorder="1" applyAlignment="1">
      <alignment horizontal="right"/>
    </xf>
    <xf numFmtId="0" fontId="1" fillId="0" borderId="14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1" fillId="0" borderId="15" xfId="0" applyNumberFormat="1" applyFont="1" applyBorder="1" applyAlignment="1">
      <alignment horizontal="right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1" fillId="0" borderId="20" xfId="0" applyFont="1" applyBorder="1" applyAlignment="1">
      <alignment horizontal="center"/>
    </xf>
    <xf numFmtId="0" fontId="1" fillId="0" borderId="14" xfId="0" applyNumberFormat="1" applyFont="1" applyBorder="1" applyAlignment="1">
      <alignment horizontal="left"/>
    </xf>
    <xf numFmtId="0" fontId="0" fillId="0" borderId="0" xfId="0" applyNumberFormat="1"/>
    <xf numFmtId="3" fontId="0" fillId="0" borderId="0" xfId="0" applyNumberFormat="1"/>
    <xf numFmtId="0" fontId="3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9" xfId="0" applyNumberFormat="1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3" fontId="2" fillId="0" borderId="21" xfId="0" applyNumberFormat="1" applyFont="1" applyBorder="1" applyAlignment="1">
      <alignment horizontal="left"/>
    </xf>
    <xf numFmtId="0" fontId="0" fillId="0" borderId="21" xfId="0" applyBorder="1" applyAlignment="1">
      <alignment horizontal="left"/>
    </xf>
    <xf numFmtId="4" fontId="3" fillId="0" borderId="2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2:L102"/>
  <sheetViews>
    <sheetView showGridLines="0" tabSelected="1" workbookViewId="0">
      <selection activeCell="Q91" sqref="Q91"/>
    </sheetView>
  </sheetViews>
  <sheetFormatPr defaultRowHeight="12.75" x14ac:dyDescent="0.2"/>
  <cols>
    <col min="1" max="1" width="6.7109375" customWidth="1"/>
    <col min="2" max="2" width="38.7109375" style="20" customWidth="1"/>
    <col min="3" max="3" width="9.7109375" style="20" customWidth="1"/>
    <col min="4" max="6" width="12.7109375" style="21" customWidth="1"/>
    <col min="7" max="8" width="12.7109375" style="7" customWidth="1"/>
    <col min="9" max="9" width="9.140625" style="7"/>
    <col min="10" max="12" width="9.140625" style="21"/>
  </cols>
  <sheetData>
    <row r="2" spans="1:8" x14ac:dyDescent="0.2">
      <c r="A2" s="1"/>
      <c r="B2" s="2"/>
      <c r="C2" s="2"/>
      <c r="D2" s="3"/>
      <c r="E2" s="3"/>
      <c r="F2" s="4"/>
      <c r="G2" s="5"/>
      <c r="H2" s="6"/>
    </row>
    <row r="3" spans="1:8" ht="16.5" thickBot="1" x14ac:dyDescent="0.3">
      <c r="A3" s="35" t="s">
        <v>114</v>
      </c>
      <c r="B3" s="36"/>
      <c r="C3" s="36"/>
      <c r="D3" s="36"/>
      <c r="E3" s="36"/>
      <c r="F3" s="36"/>
      <c r="G3" s="36"/>
      <c r="H3" s="36"/>
    </row>
    <row r="4" spans="1:8" x14ac:dyDescent="0.2">
      <c r="A4" s="43" t="s">
        <v>0</v>
      </c>
      <c r="B4" s="46" t="s">
        <v>1</v>
      </c>
      <c r="C4" s="46" t="s">
        <v>2</v>
      </c>
      <c r="D4" s="47" t="s">
        <v>3</v>
      </c>
      <c r="E4" s="47" t="s">
        <v>4</v>
      </c>
      <c r="F4" s="47" t="s">
        <v>5</v>
      </c>
      <c r="G4" s="37" t="s">
        <v>6</v>
      </c>
      <c r="H4" s="40" t="s">
        <v>7</v>
      </c>
    </row>
    <row r="5" spans="1:8" x14ac:dyDescent="0.2">
      <c r="A5" s="44"/>
      <c r="B5" s="38"/>
      <c r="C5" s="38"/>
      <c r="D5" s="38"/>
      <c r="E5" s="38"/>
      <c r="F5" s="38"/>
      <c r="G5" s="38"/>
      <c r="H5" s="41"/>
    </row>
    <row r="6" spans="1:8" ht="13.5" thickBot="1" x14ac:dyDescent="0.25">
      <c r="A6" s="45"/>
      <c r="B6" s="39"/>
      <c r="C6" s="39"/>
      <c r="D6" s="39"/>
      <c r="E6" s="39"/>
      <c r="F6" s="39"/>
      <c r="G6" s="39"/>
      <c r="H6" s="42"/>
    </row>
    <row r="7" spans="1:8" ht="13.5" thickBot="1" x14ac:dyDescent="0.25">
      <c r="A7" s="22" t="s">
        <v>8</v>
      </c>
      <c r="B7" s="23"/>
      <c r="C7" s="24"/>
      <c r="D7" s="8">
        <v>15257</v>
      </c>
      <c r="E7" s="9">
        <v>16177</v>
      </c>
      <c r="F7" s="9">
        <v>15519</v>
      </c>
      <c r="G7" s="10">
        <f t="shared" ref="G7:G38" si="0">IF(OR((D7=0),AND((D7&lt;0),(F7&gt;=0)),AND((D7&gt;0),(F7&lt;=0))),"***",100*F7/D7)</f>
        <v>101.71724454348823</v>
      </c>
      <c r="H7" s="11">
        <f t="shared" ref="H7:H38" si="1">IF(OR((E7=0),AND((E7&lt;0),(F7&gt;=0)),AND((E7&gt;0),(F7&lt;=0))),"***",100*F7/E7)</f>
        <v>95.932496754651666</v>
      </c>
    </row>
    <row r="8" spans="1:8" x14ac:dyDescent="0.2">
      <c r="A8" s="31" t="s">
        <v>9</v>
      </c>
      <c r="B8" s="32" t="s">
        <v>10</v>
      </c>
      <c r="C8" s="12" t="s">
        <v>11</v>
      </c>
      <c r="D8" s="13">
        <v>350</v>
      </c>
      <c r="E8" s="13">
        <v>420</v>
      </c>
      <c r="F8" s="13">
        <v>278</v>
      </c>
      <c r="G8" s="14">
        <f t="shared" si="0"/>
        <v>79.428571428571431</v>
      </c>
      <c r="H8" s="15">
        <f t="shared" si="1"/>
        <v>66.19047619047619</v>
      </c>
    </row>
    <row r="9" spans="1:8" x14ac:dyDescent="0.2">
      <c r="A9" s="29"/>
      <c r="B9" s="30"/>
      <c r="C9" s="12" t="s">
        <v>12</v>
      </c>
      <c r="D9" s="13">
        <v>12374</v>
      </c>
      <c r="E9" s="13">
        <v>12374</v>
      </c>
      <c r="F9" s="13">
        <v>12374</v>
      </c>
      <c r="G9" s="14">
        <f t="shared" si="0"/>
        <v>100</v>
      </c>
      <c r="H9" s="15">
        <f t="shared" si="1"/>
        <v>100</v>
      </c>
    </row>
    <row r="10" spans="1:8" x14ac:dyDescent="0.2">
      <c r="A10" s="26"/>
      <c r="B10" s="28"/>
      <c r="C10" s="12" t="s">
        <v>13</v>
      </c>
      <c r="D10" s="13">
        <v>299</v>
      </c>
      <c r="E10" s="13">
        <v>176</v>
      </c>
      <c r="F10" s="13">
        <v>175</v>
      </c>
      <c r="G10" s="14">
        <f t="shared" si="0"/>
        <v>58.528428093645488</v>
      </c>
      <c r="H10" s="15">
        <f t="shared" si="1"/>
        <v>99.431818181818187</v>
      </c>
    </row>
    <row r="11" spans="1:8" x14ac:dyDescent="0.2">
      <c r="A11" s="25" t="s">
        <v>14</v>
      </c>
      <c r="B11" s="27" t="s">
        <v>15</v>
      </c>
      <c r="C11" s="12" t="s">
        <v>16</v>
      </c>
      <c r="D11" s="13">
        <v>0</v>
      </c>
      <c r="E11" s="13">
        <v>78</v>
      </c>
      <c r="F11" s="13">
        <v>76</v>
      </c>
      <c r="G11" s="14" t="str">
        <f t="shared" si="0"/>
        <v>***</v>
      </c>
      <c r="H11" s="15">
        <f t="shared" si="1"/>
        <v>97.435897435897431</v>
      </c>
    </row>
    <row r="12" spans="1:8" x14ac:dyDescent="0.2">
      <c r="A12" s="29"/>
      <c r="B12" s="30"/>
      <c r="C12" s="12" t="s">
        <v>11</v>
      </c>
      <c r="D12" s="13">
        <v>2184</v>
      </c>
      <c r="E12" s="13">
        <v>1089</v>
      </c>
      <c r="F12" s="13">
        <v>686</v>
      </c>
      <c r="G12" s="14">
        <f t="shared" si="0"/>
        <v>31.410256410256409</v>
      </c>
      <c r="H12" s="15">
        <f t="shared" si="1"/>
        <v>62.993572084481173</v>
      </c>
    </row>
    <row r="13" spans="1:8" x14ac:dyDescent="0.2">
      <c r="A13" s="29"/>
      <c r="B13" s="30"/>
      <c r="C13" s="12" t="s">
        <v>12</v>
      </c>
      <c r="D13" s="13">
        <v>0</v>
      </c>
      <c r="E13" s="13">
        <v>619</v>
      </c>
      <c r="F13" s="13">
        <v>618</v>
      </c>
      <c r="G13" s="14" t="str">
        <f t="shared" si="0"/>
        <v>***</v>
      </c>
      <c r="H13" s="15">
        <f t="shared" si="1"/>
        <v>99.838449111470112</v>
      </c>
    </row>
    <row r="14" spans="1:8" x14ac:dyDescent="0.2">
      <c r="A14" s="26"/>
      <c r="B14" s="28"/>
      <c r="C14" s="12" t="s">
        <v>13</v>
      </c>
      <c r="D14" s="13">
        <v>50</v>
      </c>
      <c r="E14" s="13">
        <v>732</v>
      </c>
      <c r="F14" s="13">
        <v>625</v>
      </c>
      <c r="G14" s="14">
        <f t="shared" si="0"/>
        <v>1250</v>
      </c>
      <c r="H14" s="15">
        <f t="shared" si="1"/>
        <v>85.382513661202182</v>
      </c>
    </row>
    <row r="15" spans="1:8" ht="13.5" thickBot="1" x14ac:dyDescent="0.25">
      <c r="A15" s="18" t="s">
        <v>17</v>
      </c>
      <c r="B15" s="19" t="s">
        <v>18</v>
      </c>
      <c r="C15" s="12" t="s">
        <v>13</v>
      </c>
      <c r="D15" s="13">
        <v>0</v>
      </c>
      <c r="E15" s="13">
        <v>689</v>
      </c>
      <c r="F15" s="13">
        <v>687</v>
      </c>
      <c r="G15" s="14" t="str">
        <f t="shared" si="0"/>
        <v>***</v>
      </c>
      <c r="H15" s="15">
        <f t="shared" si="1"/>
        <v>99.709724238026126</v>
      </c>
    </row>
    <row r="16" spans="1:8" ht="13.5" thickBot="1" x14ac:dyDescent="0.25">
      <c r="A16" s="22" t="s">
        <v>19</v>
      </c>
      <c r="B16" s="23"/>
      <c r="C16" s="24"/>
      <c r="D16" s="8">
        <v>188833</v>
      </c>
      <c r="E16" s="9">
        <v>199986</v>
      </c>
      <c r="F16" s="9">
        <v>187260</v>
      </c>
      <c r="G16" s="10">
        <f t="shared" si="0"/>
        <v>99.16698882080992</v>
      </c>
      <c r="H16" s="11">
        <f t="shared" si="1"/>
        <v>93.636554558819114</v>
      </c>
    </row>
    <row r="17" spans="1:8" x14ac:dyDescent="0.2">
      <c r="A17" s="31" t="s">
        <v>20</v>
      </c>
      <c r="B17" s="32" t="s">
        <v>21</v>
      </c>
      <c r="C17" s="12" t="s">
        <v>16</v>
      </c>
      <c r="D17" s="13">
        <v>360</v>
      </c>
      <c r="E17" s="13">
        <v>1375</v>
      </c>
      <c r="F17" s="13">
        <v>405</v>
      </c>
      <c r="G17" s="14">
        <f t="shared" si="0"/>
        <v>112.5</v>
      </c>
      <c r="H17" s="15">
        <f t="shared" si="1"/>
        <v>29.454545454545453</v>
      </c>
    </row>
    <row r="18" spans="1:8" x14ac:dyDescent="0.2">
      <c r="A18" s="29"/>
      <c r="B18" s="30"/>
      <c r="C18" s="12" t="s">
        <v>22</v>
      </c>
      <c r="D18" s="13">
        <v>9375</v>
      </c>
      <c r="E18" s="13">
        <v>10481</v>
      </c>
      <c r="F18" s="13">
        <v>10402</v>
      </c>
      <c r="G18" s="14">
        <f t="shared" si="0"/>
        <v>110.95466666666667</v>
      </c>
      <c r="H18" s="15">
        <f t="shared" si="1"/>
        <v>99.246255128327448</v>
      </c>
    </row>
    <row r="19" spans="1:8" x14ac:dyDescent="0.2">
      <c r="A19" s="26"/>
      <c r="B19" s="28"/>
      <c r="C19" s="12" t="s">
        <v>13</v>
      </c>
      <c r="D19" s="13">
        <v>500</v>
      </c>
      <c r="E19" s="13">
        <v>2285</v>
      </c>
      <c r="F19" s="13">
        <v>2243</v>
      </c>
      <c r="G19" s="14">
        <f t="shared" si="0"/>
        <v>448.6</v>
      </c>
      <c r="H19" s="15">
        <f t="shared" si="1"/>
        <v>98.161925601750553</v>
      </c>
    </row>
    <row r="20" spans="1:8" x14ac:dyDescent="0.2">
      <c r="A20" s="25" t="s">
        <v>23</v>
      </c>
      <c r="B20" s="27" t="s">
        <v>24</v>
      </c>
      <c r="C20" s="12" t="s">
        <v>16</v>
      </c>
      <c r="D20" s="13">
        <v>4459</v>
      </c>
      <c r="E20" s="13">
        <v>4203</v>
      </c>
      <c r="F20" s="13">
        <v>3652</v>
      </c>
      <c r="G20" s="14">
        <f t="shared" si="0"/>
        <v>81.901771697690066</v>
      </c>
      <c r="H20" s="15">
        <f t="shared" si="1"/>
        <v>86.890316440637633</v>
      </c>
    </row>
    <row r="21" spans="1:8" x14ac:dyDescent="0.2">
      <c r="A21" s="29"/>
      <c r="B21" s="30"/>
      <c r="C21" s="12" t="s">
        <v>22</v>
      </c>
      <c r="D21" s="13">
        <v>23822</v>
      </c>
      <c r="E21" s="13">
        <v>25908</v>
      </c>
      <c r="F21" s="13">
        <v>25890</v>
      </c>
      <c r="G21" s="14">
        <f t="shared" si="0"/>
        <v>108.6810511292083</v>
      </c>
      <c r="H21" s="15">
        <f t="shared" si="1"/>
        <v>99.930523390458546</v>
      </c>
    </row>
    <row r="22" spans="1:8" x14ac:dyDescent="0.2">
      <c r="A22" s="26"/>
      <c r="B22" s="28"/>
      <c r="C22" s="12" t="s">
        <v>13</v>
      </c>
      <c r="D22" s="13">
        <v>200</v>
      </c>
      <c r="E22" s="13">
        <v>4781</v>
      </c>
      <c r="F22" s="13">
        <v>4214</v>
      </c>
      <c r="G22" s="14">
        <f t="shared" si="0"/>
        <v>2107</v>
      </c>
      <c r="H22" s="15">
        <f t="shared" si="1"/>
        <v>88.140556368960475</v>
      </c>
    </row>
    <row r="23" spans="1:8" x14ac:dyDescent="0.2">
      <c r="A23" s="18" t="s">
        <v>25</v>
      </c>
      <c r="B23" s="19" t="s">
        <v>26</v>
      </c>
      <c r="C23" s="12" t="s">
        <v>16</v>
      </c>
      <c r="D23" s="13">
        <v>776</v>
      </c>
      <c r="E23" s="13">
        <v>73</v>
      </c>
      <c r="F23" s="13">
        <v>0</v>
      </c>
      <c r="G23" s="14" t="str">
        <f t="shared" si="0"/>
        <v>***</v>
      </c>
      <c r="H23" s="15" t="str">
        <f t="shared" si="1"/>
        <v>***</v>
      </c>
    </row>
    <row r="24" spans="1:8" x14ac:dyDescent="0.2">
      <c r="A24" s="18" t="s">
        <v>27</v>
      </c>
      <c r="B24" s="19" t="s">
        <v>28</v>
      </c>
      <c r="C24" s="12" t="s">
        <v>16</v>
      </c>
      <c r="D24" s="13">
        <v>2129</v>
      </c>
      <c r="E24" s="13">
        <v>1383</v>
      </c>
      <c r="F24" s="13">
        <v>1043</v>
      </c>
      <c r="G24" s="14">
        <f t="shared" si="0"/>
        <v>48.990136214185064</v>
      </c>
      <c r="H24" s="15">
        <f t="shared" si="1"/>
        <v>75.415762834417933</v>
      </c>
    </row>
    <row r="25" spans="1:8" x14ac:dyDescent="0.2">
      <c r="A25" s="18" t="s">
        <v>29</v>
      </c>
      <c r="B25" s="19" t="s">
        <v>30</v>
      </c>
      <c r="C25" s="12" t="s">
        <v>31</v>
      </c>
      <c r="D25" s="13">
        <v>0</v>
      </c>
      <c r="E25" s="13">
        <v>235</v>
      </c>
      <c r="F25" s="13">
        <v>225</v>
      </c>
      <c r="G25" s="14" t="str">
        <f t="shared" si="0"/>
        <v>***</v>
      </c>
      <c r="H25" s="15">
        <f t="shared" si="1"/>
        <v>95.744680851063833</v>
      </c>
    </row>
    <row r="26" spans="1:8" x14ac:dyDescent="0.2">
      <c r="A26" s="18" t="s">
        <v>32</v>
      </c>
      <c r="B26" s="19" t="s">
        <v>33</v>
      </c>
      <c r="C26" s="12" t="s">
        <v>31</v>
      </c>
      <c r="D26" s="13">
        <v>0</v>
      </c>
      <c r="E26" s="13">
        <v>85</v>
      </c>
      <c r="F26" s="13">
        <v>85</v>
      </c>
      <c r="G26" s="14" t="str">
        <f t="shared" si="0"/>
        <v>***</v>
      </c>
      <c r="H26" s="15">
        <f t="shared" si="1"/>
        <v>100</v>
      </c>
    </row>
    <row r="27" spans="1:8" x14ac:dyDescent="0.2">
      <c r="A27" s="18" t="s">
        <v>34</v>
      </c>
      <c r="B27" s="19" t="s">
        <v>35</v>
      </c>
      <c r="C27" s="12" t="s">
        <v>31</v>
      </c>
      <c r="D27" s="13">
        <v>0</v>
      </c>
      <c r="E27" s="13">
        <v>10</v>
      </c>
      <c r="F27" s="13">
        <v>10</v>
      </c>
      <c r="G27" s="14" t="str">
        <f t="shared" si="0"/>
        <v>***</v>
      </c>
      <c r="H27" s="15">
        <f t="shared" si="1"/>
        <v>100</v>
      </c>
    </row>
    <row r="28" spans="1:8" x14ac:dyDescent="0.2">
      <c r="A28" s="18" t="s">
        <v>36</v>
      </c>
      <c r="B28" s="19" t="s">
        <v>37</v>
      </c>
      <c r="C28" s="12" t="s">
        <v>31</v>
      </c>
      <c r="D28" s="13">
        <v>0</v>
      </c>
      <c r="E28" s="13">
        <v>65</v>
      </c>
      <c r="F28" s="13">
        <v>65</v>
      </c>
      <c r="G28" s="14" t="str">
        <f t="shared" si="0"/>
        <v>***</v>
      </c>
      <c r="H28" s="15">
        <f t="shared" si="1"/>
        <v>100</v>
      </c>
    </row>
    <row r="29" spans="1:8" x14ac:dyDescent="0.2">
      <c r="A29" s="18" t="s">
        <v>38</v>
      </c>
      <c r="B29" s="19" t="s">
        <v>39</v>
      </c>
      <c r="C29" s="12" t="s">
        <v>31</v>
      </c>
      <c r="D29" s="13">
        <v>0</v>
      </c>
      <c r="E29" s="13">
        <v>30</v>
      </c>
      <c r="F29" s="13">
        <v>30</v>
      </c>
      <c r="G29" s="14" t="str">
        <f t="shared" si="0"/>
        <v>***</v>
      </c>
      <c r="H29" s="15">
        <f t="shared" si="1"/>
        <v>100</v>
      </c>
    </row>
    <row r="30" spans="1:8" x14ac:dyDescent="0.2">
      <c r="A30" s="18" t="s">
        <v>40</v>
      </c>
      <c r="B30" s="19" t="s">
        <v>41</v>
      </c>
      <c r="C30" s="12" t="s">
        <v>31</v>
      </c>
      <c r="D30" s="13">
        <v>0</v>
      </c>
      <c r="E30" s="13">
        <v>55</v>
      </c>
      <c r="F30" s="13">
        <v>55</v>
      </c>
      <c r="G30" s="14" t="str">
        <f t="shared" si="0"/>
        <v>***</v>
      </c>
      <c r="H30" s="15">
        <f t="shared" si="1"/>
        <v>100</v>
      </c>
    </row>
    <row r="31" spans="1:8" x14ac:dyDescent="0.2">
      <c r="A31" s="25" t="s">
        <v>42</v>
      </c>
      <c r="B31" s="27" t="s">
        <v>43</v>
      </c>
      <c r="C31" s="12" t="s">
        <v>44</v>
      </c>
      <c r="D31" s="13">
        <v>8044</v>
      </c>
      <c r="E31" s="13">
        <v>13038</v>
      </c>
      <c r="F31" s="13">
        <v>11564</v>
      </c>
      <c r="G31" s="14">
        <f t="shared" si="0"/>
        <v>143.75932371954252</v>
      </c>
      <c r="H31" s="15">
        <f t="shared" si="1"/>
        <v>88.694585059058141</v>
      </c>
    </row>
    <row r="32" spans="1:8" x14ac:dyDescent="0.2">
      <c r="A32" s="26"/>
      <c r="B32" s="28"/>
      <c r="C32" s="12" t="s">
        <v>31</v>
      </c>
      <c r="D32" s="13">
        <v>2100</v>
      </c>
      <c r="E32" s="13">
        <v>465</v>
      </c>
      <c r="F32" s="13">
        <v>465</v>
      </c>
      <c r="G32" s="14">
        <f t="shared" si="0"/>
        <v>22.142857142857142</v>
      </c>
      <c r="H32" s="15">
        <f t="shared" si="1"/>
        <v>100</v>
      </c>
    </row>
    <row r="33" spans="1:8" x14ac:dyDescent="0.2">
      <c r="A33" s="18" t="s">
        <v>45</v>
      </c>
      <c r="B33" s="19" t="s">
        <v>46</v>
      </c>
      <c r="C33" s="12" t="s">
        <v>47</v>
      </c>
      <c r="D33" s="13">
        <v>1600</v>
      </c>
      <c r="E33" s="13">
        <v>1600</v>
      </c>
      <c r="F33" s="13">
        <v>1496</v>
      </c>
      <c r="G33" s="14">
        <f t="shared" si="0"/>
        <v>93.5</v>
      </c>
      <c r="H33" s="15">
        <f t="shared" si="1"/>
        <v>93.5</v>
      </c>
    </row>
    <row r="34" spans="1:8" x14ac:dyDescent="0.2">
      <c r="A34" s="25" t="s">
        <v>48</v>
      </c>
      <c r="B34" s="27" t="s">
        <v>49</v>
      </c>
      <c r="C34" s="12" t="s">
        <v>50</v>
      </c>
      <c r="D34" s="13">
        <v>392</v>
      </c>
      <c r="E34" s="13">
        <v>392</v>
      </c>
      <c r="F34" s="13">
        <v>295</v>
      </c>
      <c r="G34" s="14">
        <f t="shared" si="0"/>
        <v>75.255102040816325</v>
      </c>
      <c r="H34" s="15">
        <f t="shared" si="1"/>
        <v>75.255102040816325</v>
      </c>
    </row>
    <row r="35" spans="1:8" x14ac:dyDescent="0.2">
      <c r="A35" s="26"/>
      <c r="B35" s="28"/>
      <c r="C35" s="12" t="s">
        <v>51</v>
      </c>
      <c r="D35" s="13">
        <v>120</v>
      </c>
      <c r="E35" s="13">
        <v>120</v>
      </c>
      <c r="F35" s="13">
        <v>120</v>
      </c>
      <c r="G35" s="14">
        <f t="shared" si="0"/>
        <v>100</v>
      </c>
      <c r="H35" s="15">
        <f t="shared" si="1"/>
        <v>100</v>
      </c>
    </row>
    <row r="36" spans="1:8" x14ac:dyDescent="0.2">
      <c r="A36" s="18" t="s">
        <v>52</v>
      </c>
      <c r="B36" s="19" t="s">
        <v>53</v>
      </c>
      <c r="C36" s="12" t="s">
        <v>31</v>
      </c>
      <c r="D36" s="13">
        <v>0</v>
      </c>
      <c r="E36" s="13">
        <v>704</v>
      </c>
      <c r="F36" s="13">
        <v>704</v>
      </c>
      <c r="G36" s="14" t="str">
        <f t="shared" si="0"/>
        <v>***</v>
      </c>
      <c r="H36" s="15">
        <f t="shared" si="1"/>
        <v>100</v>
      </c>
    </row>
    <row r="37" spans="1:8" x14ac:dyDescent="0.2">
      <c r="A37" s="18" t="s">
        <v>54</v>
      </c>
      <c r="B37" s="19" t="s">
        <v>55</v>
      </c>
      <c r="C37" s="12" t="s">
        <v>31</v>
      </c>
      <c r="D37" s="13">
        <v>0</v>
      </c>
      <c r="E37" s="13">
        <v>50</v>
      </c>
      <c r="F37" s="13">
        <v>50</v>
      </c>
      <c r="G37" s="14" t="str">
        <f t="shared" si="0"/>
        <v>***</v>
      </c>
      <c r="H37" s="15">
        <f t="shared" si="1"/>
        <v>100</v>
      </c>
    </row>
    <row r="38" spans="1:8" x14ac:dyDescent="0.2">
      <c r="A38" s="18" t="s">
        <v>56</v>
      </c>
      <c r="B38" s="19" t="s">
        <v>57</v>
      </c>
      <c r="C38" s="12" t="s">
        <v>31</v>
      </c>
      <c r="D38" s="13">
        <v>0</v>
      </c>
      <c r="E38" s="13">
        <v>139</v>
      </c>
      <c r="F38" s="13">
        <v>139</v>
      </c>
      <c r="G38" s="14" t="str">
        <f t="shared" si="0"/>
        <v>***</v>
      </c>
      <c r="H38" s="15">
        <f t="shared" si="1"/>
        <v>100</v>
      </c>
    </row>
    <row r="39" spans="1:8" x14ac:dyDescent="0.2">
      <c r="A39" s="25" t="s">
        <v>58</v>
      </c>
      <c r="B39" s="27" t="s">
        <v>59</v>
      </c>
      <c r="C39" s="12" t="s">
        <v>47</v>
      </c>
      <c r="D39" s="13">
        <v>500</v>
      </c>
      <c r="E39" s="13">
        <v>500</v>
      </c>
      <c r="F39" s="13">
        <v>374</v>
      </c>
      <c r="G39" s="14">
        <f t="shared" ref="G39:G70" si="2">IF(OR((D39=0),AND((D39&lt;0),(F39&gt;=0)),AND((D39&gt;0),(F39&lt;=0))),"***",100*F39/D39)</f>
        <v>74.8</v>
      </c>
      <c r="H39" s="15">
        <f t="shared" ref="H39:H70" si="3">IF(OR((E39=0),AND((E39&lt;0),(F39&gt;=0)),AND((E39&gt;0),(F39&lt;=0))),"***",100*F39/E39)</f>
        <v>74.8</v>
      </c>
    </row>
    <row r="40" spans="1:8" x14ac:dyDescent="0.2">
      <c r="A40" s="29"/>
      <c r="B40" s="30"/>
      <c r="C40" s="12" t="s">
        <v>12</v>
      </c>
      <c r="D40" s="13">
        <v>12332</v>
      </c>
      <c r="E40" s="13">
        <v>7194</v>
      </c>
      <c r="F40" s="13">
        <v>7194</v>
      </c>
      <c r="G40" s="14">
        <f t="shared" si="2"/>
        <v>58.336036328251701</v>
      </c>
      <c r="H40" s="15">
        <f t="shared" si="3"/>
        <v>100</v>
      </c>
    </row>
    <row r="41" spans="1:8" x14ac:dyDescent="0.2">
      <c r="A41" s="29"/>
      <c r="B41" s="30"/>
      <c r="C41" s="12" t="s">
        <v>13</v>
      </c>
      <c r="D41" s="13">
        <v>3291</v>
      </c>
      <c r="E41" s="13">
        <v>2085</v>
      </c>
      <c r="F41" s="13">
        <v>1997</v>
      </c>
      <c r="G41" s="14">
        <f t="shared" si="2"/>
        <v>60.680644181099971</v>
      </c>
      <c r="H41" s="15">
        <f t="shared" si="3"/>
        <v>95.779376498800957</v>
      </c>
    </row>
    <row r="42" spans="1:8" x14ac:dyDescent="0.2">
      <c r="A42" s="29"/>
      <c r="B42" s="30"/>
      <c r="C42" s="12" t="s">
        <v>60</v>
      </c>
      <c r="D42" s="13">
        <v>500</v>
      </c>
      <c r="E42" s="13">
        <v>138</v>
      </c>
      <c r="F42" s="13">
        <v>77</v>
      </c>
      <c r="G42" s="14">
        <f t="shared" si="2"/>
        <v>15.4</v>
      </c>
      <c r="H42" s="15">
        <f t="shared" si="3"/>
        <v>55.79710144927536</v>
      </c>
    </row>
    <row r="43" spans="1:8" x14ac:dyDescent="0.2">
      <c r="A43" s="26"/>
      <c r="B43" s="28"/>
      <c r="C43" s="12" t="s">
        <v>61</v>
      </c>
      <c r="D43" s="13">
        <v>54930</v>
      </c>
      <c r="E43" s="13">
        <v>54311</v>
      </c>
      <c r="F43" s="13">
        <v>48740</v>
      </c>
      <c r="G43" s="14">
        <f t="shared" si="2"/>
        <v>88.731112324776987</v>
      </c>
      <c r="H43" s="15">
        <f t="shared" si="3"/>
        <v>89.74240945664782</v>
      </c>
    </row>
    <row r="44" spans="1:8" x14ac:dyDescent="0.2">
      <c r="A44" s="25" t="s">
        <v>62</v>
      </c>
      <c r="B44" s="27" t="s">
        <v>63</v>
      </c>
      <c r="C44" s="12" t="s">
        <v>47</v>
      </c>
      <c r="D44" s="13">
        <v>200</v>
      </c>
      <c r="E44" s="13">
        <v>200</v>
      </c>
      <c r="F44" s="13">
        <v>179</v>
      </c>
      <c r="G44" s="14">
        <f t="shared" si="2"/>
        <v>89.5</v>
      </c>
      <c r="H44" s="15">
        <f t="shared" si="3"/>
        <v>89.5</v>
      </c>
    </row>
    <row r="45" spans="1:8" x14ac:dyDescent="0.2">
      <c r="A45" s="29"/>
      <c r="B45" s="30"/>
      <c r="C45" s="12" t="s">
        <v>13</v>
      </c>
      <c r="D45" s="13">
        <v>50</v>
      </c>
      <c r="E45" s="13">
        <v>50</v>
      </c>
      <c r="F45" s="13">
        <v>0</v>
      </c>
      <c r="G45" s="14" t="str">
        <f t="shared" si="2"/>
        <v>***</v>
      </c>
      <c r="H45" s="15" t="str">
        <f t="shared" si="3"/>
        <v>***</v>
      </c>
    </row>
    <row r="46" spans="1:8" x14ac:dyDescent="0.2">
      <c r="A46" s="29"/>
      <c r="B46" s="30"/>
      <c r="C46" s="12" t="s">
        <v>60</v>
      </c>
      <c r="D46" s="13">
        <v>10</v>
      </c>
      <c r="E46" s="13">
        <v>10</v>
      </c>
      <c r="F46" s="13">
        <v>3</v>
      </c>
      <c r="G46" s="14">
        <f t="shared" si="2"/>
        <v>30</v>
      </c>
      <c r="H46" s="15">
        <f t="shared" si="3"/>
        <v>30</v>
      </c>
    </row>
    <row r="47" spans="1:8" x14ac:dyDescent="0.2">
      <c r="A47" s="26"/>
      <c r="B47" s="28"/>
      <c r="C47" s="12" t="s">
        <v>61</v>
      </c>
      <c r="D47" s="13">
        <v>2955</v>
      </c>
      <c r="E47" s="13">
        <v>2421</v>
      </c>
      <c r="F47" s="13">
        <v>2162</v>
      </c>
      <c r="G47" s="14">
        <f t="shared" si="2"/>
        <v>73.164128595600673</v>
      </c>
      <c r="H47" s="15">
        <f t="shared" si="3"/>
        <v>89.301941346551018</v>
      </c>
    </row>
    <row r="48" spans="1:8" x14ac:dyDescent="0.2">
      <c r="A48" s="18" t="s">
        <v>64</v>
      </c>
      <c r="B48" s="19" t="s">
        <v>65</v>
      </c>
      <c r="C48" s="12" t="s">
        <v>11</v>
      </c>
      <c r="D48" s="13">
        <v>600</v>
      </c>
      <c r="E48" s="13">
        <v>600</v>
      </c>
      <c r="F48" s="13">
        <v>370</v>
      </c>
      <c r="G48" s="14">
        <f t="shared" si="2"/>
        <v>61.666666666666664</v>
      </c>
      <c r="H48" s="15">
        <f t="shared" si="3"/>
        <v>61.666666666666664</v>
      </c>
    </row>
    <row r="49" spans="1:8" x14ac:dyDescent="0.2">
      <c r="A49" s="18" t="s">
        <v>66</v>
      </c>
      <c r="B49" s="19" t="s">
        <v>67</v>
      </c>
      <c r="C49" s="12" t="s">
        <v>68</v>
      </c>
      <c r="D49" s="13">
        <v>60</v>
      </c>
      <c r="E49" s="13">
        <v>58</v>
      </c>
      <c r="F49" s="13">
        <v>16</v>
      </c>
      <c r="G49" s="14">
        <f t="shared" si="2"/>
        <v>26.666666666666668</v>
      </c>
      <c r="H49" s="15">
        <f t="shared" si="3"/>
        <v>27.586206896551722</v>
      </c>
    </row>
    <row r="50" spans="1:8" x14ac:dyDescent="0.2">
      <c r="A50" s="25" t="s">
        <v>69</v>
      </c>
      <c r="B50" s="27" t="s">
        <v>70</v>
      </c>
      <c r="C50" s="12" t="s">
        <v>16</v>
      </c>
      <c r="D50" s="13">
        <v>0</v>
      </c>
      <c r="E50" s="13">
        <v>102</v>
      </c>
      <c r="F50" s="13">
        <v>97</v>
      </c>
      <c r="G50" s="14" t="str">
        <f t="shared" si="2"/>
        <v>***</v>
      </c>
      <c r="H50" s="15">
        <f t="shared" si="3"/>
        <v>95.098039215686271</v>
      </c>
    </row>
    <row r="51" spans="1:8" x14ac:dyDescent="0.2">
      <c r="A51" s="29"/>
      <c r="B51" s="30"/>
      <c r="C51" s="12" t="s">
        <v>47</v>
      </c>
      <c r="D51" s="13">
        <v>60</v>
      </c>
      <c r="E51" s="13">
        <v>60</v>
      </c>
      <c r="F51" s="13">
        <v>32</v>
      </c>
      <c r="G51" s="14">
        <f t="shared" si="2"/>
        <v>53.333333333333336</v>
      </c>
      <c r="H51" s="15">
        <f t="shared" si="3"/>
        <v>53.333333333333336</v>
      </c>
    </row>
    <row r="52" spans="1:8" x14ac:dyDescent="0.2">
      <c r="A52" s="29"/>
      <c r="B52" s="30"/>
      <c r="C52" s="12" t="s">
        <v>11</v>
      </c>
      <c r="D52" s="13">
        <v>3030</v>
      </c>
      <c r="E52" s="13">
        <v>5397</v>
      </c>
      <c r="F52" s="13">
        <v>4216</v>
      </c>
      <c r="G52" s="14">
        <f t="shared" si="2"/>
        <v>139.14191419141915</v>
      </c>
      <c r="H52" s="15">
        <f t="shared" si="3"/>
        <v>78.11747267000186</v>
      </c>
    </row>
    <row r="53" spans="1:8" x14ac:dyDescent="0.2">
      <c r="A53" s="29"/>
      <c r="B53" s="30"/>
      <c r="C53" s="12" t="s">
        <v>12</v>
      </c>
      <c r="D53" s="13">
        <v>33167</v>
      </c>
      <c r="E53" s="13">
        <v>33390</v>
      </c>
      <c r="F53" s="13">
        <v>33390</v>
      </c>
      <c r="G53" s="14">
        <f t="shared" si="2"/>
        <v>100.67235505170802</v>
      </c>
      <c r="H53" s="15">
        <f t="shared" si="3"/>
        <v>100</v>
      </c>
    </row>
    <row r="54" spans="1:8" x14ac:dyDescent="0.2">
      <c r="A54" s="29"/>
      <c r="B54" s="30"/>
      <c r="C54" s="12" t="s">
        <v>13</v>
      </c>
      <c r="D54" s="13">
        <v>0</v>
      </c>
      <c r="E54" s="13">
        <v>112</v>
      </c>
      <c r="F54" s="13">
        <v>112</v>
      </c>
      <c r="G54" s="14" t="str">
        <f t="shared" si="2"/>
        <v>***</v>
      </c>
      <c r="H54" s="15">
        <f t="shared" si="3"/>
        <v>100</v>
      </c>
    </row>
    <row r="55" spans="1:8" x14ac:dyDescent="0.2">
      <c r="A55" s="29"/>
      <c r="B55" s="30"/>
      <c r="C55" s="12" t="s">
        <v>61</v>
      </c>
      <c r="D55" s="13">
        <v>85</v>
      </c>
      <c r="E55" s="13">
        <v>85</v>
      </c>
      <c r="F55" s="13">
        <v>85</v>
      </c>
      <c r="G55" s="14">
        <f t="shared" si="2"/>
        <v>100</v>
      </c>
      <c r="H55" s="15">
        <f t="shared" si="3"/>
        <v>100</v>
      </c>
    </row>
    <row r="56" spans="1:8" x14ac:dyDescent="0.2">
      <c r="A56" s="29"/>
      <c r="B56" s="30"/>
      <c r="C56" s="12" t="s">
        <v>71</v>
      </c>
      <c r="D56" s="13">
        <v>350</v>
      </c>
      <c r="E56" s="13">
        <v>170</v>
      </c>
      <c r="F56" s="13">
        <v>90</v>
      </c>
      <c r="G56" s="14">
        <f t="shared" si="2"/>
        <v>25.714285714285715</v>
      </c>
      <c r="H56" s="15">
        <f t="shared" si="3"/>
        <v>52.941176470588232</v>
      </c>
    </row>
    <row r="57" spans="1:8" x14ac:dyDescent="0.2">
      <c r="A57" s="26"/>
      <c r="B57" s="28"/>
      <c r="C57" s="12" t="s">
        <v>72</v>
      </c>
      <c r="D57" s="13">
        <v>80</v>
      </c>
      <c r="E57" s="13">
        <v>281</v>
      </c>
      <c r="F57" s="13">
        <v>276</v>
      </c>
      <c r="G57" s="14">
        <f t="shared" si="2"/>
        <v>345</v>
      </c>
      <c r="H57" s="15">
        <f t="shared" si="3"/>
        <v>98.220640569395016</v>
      </c>
    </row>
    <row r="58" spans="1:8" x14ac:dyDescent="0.2">
      <c r="A58" s="25" t="s">
        <v>73</v>
      </c>
      <c r="B58" s="27" t="s">
        <v>74</v>
      </c>
      <c r="C58" s="12" t="s">
        <v>11</v>
      </c>
      <c r="D58" s="13">
        <v>1256</v>
      </c>
      <c r="E58" s="13">
        <v>1734</v>
      </c>
      <c r="F58" s="13">
        <v>1095</v>
      </c>
      <c r="G58" s="14">
        <f t="shared" si="2"/>
        <v>87.181528662420376</v>
      </c>
      <c r="H58" s="15">
        <f t="shared" si="3"/>
        <v>63.148788927335637</v>
      </c>
    </row>
    <row r="59" spans="1:8" x14ac:dyDescent="0.2">
      <c r="A59" s="29"/>
      <c r="B59" s="30"/>
      <c r="C59" s="12" t="s">
        <v>12</v>
      </c>
      <c r="D59" s="13">
        <v>21500</v>
      </c>
      <c r="E59" s="13">
        <v>21911</v>
      </c>
      <c r="F59" s="13">
        <v>21911</v>
      </c>
      <c r="G59" s="14">
        <f t="shared" si="2"/>
        <v>101.91162790697675</v>
      </c>
      <c r="H59" s="15">
        <f t="shared" si="3"/>
        <v>100</v>
      </c>
    </row>
    <row r="60" spans="1:8" ht="13.5" thickBot="1" x14ac:dyDescent="0.25">
      <c r="A60" s="33"/>
      <c r="B60" s="34"/>
      <c r="C60" s="12" t="s">
        <v>13</v>
      </c>
      <c r="D60" s="13">
        <v>0</v>
      </c>
      <c r="E60" s="13">
        <v>1700</v>
      </c>
      <c r="F60" s="13">
        <v>1693</v>
      </c>
      <c r="G60" s="14" t="str">
        <f t="shared" si="2"/>
        <v>***</v>
      </c>
      <c r="H60" s="15">
        <f t="shared" si="3"/>
        <v>99.588235294117652</v>
      </c>
    </row>
    <row r="61" spans="1:8" ht="13.5" thickBot="1" x14ac:dyDescent="0.25">
      <c r="A61" s="22" t="s">
        <v>75</v>
      </c>
      <c r="B61" s="23"/>
      <c r="C61" s="24"/>
      <c r="D61" s="8">
        <v>10854</v>
      </c>
      <c r="E61" s="9">
        <v>22326</v>
      </c>
      <c r="F61" s="9">
        <v>23649</v>
      </c>
      <c r="G61" s="10">
        <f t="shared" si="2"/>
        <v>217.88280818131565</v>
      </c>
      <c r="H61" s="11">
        <f t="shared" si="3"/>
        <v>105.92582639075518</v>
      </c>
    </row>
    <row r="62" spans="1:8" x14ac:dyDescent="0.2">
      <c r="A62" s="31" t="s">
        <v>76</v>
      </c>
      <c r="B62" s="32" t="s">
        <v>77</v>
      </c>
      <c r="C62" s="12" t="s">
        <v>78</v>
      </c>
      <c r="D62" s="13">
        <v>8</v>
      </c>
      <c r="E62" s="13">
        <v>8</v>
      </c>
      <c r="F62" s="13">
        <v>4</v>
      </c>
      <c r="G62" s="14">
        <f t="shared" si="2"/>
        <v>50</v>
      </c>
      <c r="H62" s="15">
        <f t="shared" si="3"/>
        <v>50</v>
      </c>
    </row>
    <row r="63" spans="1:8" x14ac:dyDescent="0.2">
      <c r="A63" s="29"/>
      <c r="B63" s="30"/>
      <c r="C63" s="12" t="s">
        <v>47</v>
      </c>
      <c r="D63" s="13">
        <v>0</v>
      </c>
      <c r="E63" s="13">
        <v>37</v>
      </c>
      <c r="F63" s="13">
        <v>73</v>
      </c>
      <c r="G63" s="14" t="str">
        <f t="shared" si="2"/>
        <v>***</v>
      </c>
      <c r="H63" s="15">
        <f t="shared" si="3"/>
        <v>197.29729729729729</v>
      </c>
    </row>
    <row r="64" spans="1:8" x14ac:dyDescent="0.2">
      <c r="A64" s="26"/>
      <c r="B64" s="28"/>
      <c r="C64" s="12" t="s">
        <v>51</v>
      </c>
      <c r="D64" s="13">
        <v>0</v>
      </c>
      <c r="E64" s="13">
        <v>6910</v>
      </c>
      <c r="F64" s="13">
        <v>8816</v>
      </c>
      <c r="G64" s="14" t="str">
        <f t="shared" si="2"/>
        <v>***</v>
      </c>
      <c r="H64" s="15">
        <f t="shared" si="3"/>
        <v>127.58321273516643</v>
      </c>
    </row>
    <row r="65" spans="1:8" x14ac:dyDescent="0.2">
      <c r="A65" s="25" t="s">
        <v>79</v>
      </c>
      <c r="B65" s="27" t="s">
        <v>80</v>
      </c>
      <c r="C65" s="12" t="s">
        <v>78</v>
      </c>
      <c r="D65" s="13">
        <v>1553</v>
      </c>
      <c r="E65" s="13">
        <v>1710</v>
      </c>
      <c r="F65" s="13">
        <v>1649</v>
      </c>
      <c r="G65" s="14">
        <f t="shared" si="2"/>
        <v>106.18158403090791</v>
      </c>
      <c r="H65" s="15">
        <f t="shared" si="3"/>
        <v>96.432748538011694</v>
      </c>
    </row>
    <row r="66" spans="1:8" x14ac:dyDescent="0.2">
      <c r="A66" s="26"/>
      <c r="B66" s="28"/>
      <c r="C66" s="12" t="s">
        <v>51</v>
      </c>
      <c r="D66" s="13">
        <v>5580</v>
      </c>
      <c r="E66" s="13">
        <v>6197</v>
      </c>
      <c r="F66" s="13">
        <v>5746</v>
      </c>
      <c r="G66" s="14">
        <f t="shared" si="2"/>
        <v>102.97491039426524</v>
      </c>
      <c r="H66" s="15">
        <f t="shared" si="3"/>
        <v>92.722284976601586</v>
      </c>
    </row>
    <row r="67" spans="1:8" x14ac:dyDescent="0.2">
      <c r="A67" s="25" t="s">
        <v>81</v>
      </c>
      <c r="B67" s="27" t="s">
        <v>82</v>
      </c>
      <c r="C67" s="12" t="s">
        <v>78</v>
      </c>
      <c r="D67" s="13">
        <v>1000</v>
      </c>
      <c r="E67" s="13">
        <v>843</v>
      </c>
      <c r="F67" s="13">
        <v>817</v>
      </c>
      <c r="G67" s="14">
        <f t="shared" si="2"/>
        <v>81.7</v>
      </c>
      <c r="H67" s="15">
        <f t="shared" si="3"/>
        <v>96.915776986951357</v>
      </c>
    </row>
    <row r="68" spans="1:8" x14ac:dyDescent="0.2">
      <c r="A68" s="26"/>
      <c r="B68" s="28"/>
      <c r="C68" s="12" t="s">
        <v>51</v>
      </c>
      <c r="D68" s="13">
        <v>2713</v>
      </c>
      <c r="E68" s="13">
        <v>2797</v>
      </c>
      <c r="F68" s="13">
        <v>2725</v>
      </c>
      <c r="G68" s="14">
        <f t="shared" si="2"/>
        <v>100.44231478068559</v>
      </c>
      <c r="H68" s="15">
        <f t="shared" si="3"/>
        <v>97.425813371469431</v>
      </c>
    </row>
    <row r="69" spans="1:8" x14ac:dyDescent="0.2">
      <c r="A69" s="18" t="s">
        <v>83</v>
      </c>
      <c r="B69" s="19" t="s">
        <v>84</v>
      </c>
      <c r="C69" s="12" t="s">
        <v>31</v>
      </c>
      <c r="D69" s="13">
        <v>0</v>
      </c>
      <c r="E69" s="13">
        <v>318</v>
      </c>
      <c r="F69" s="13">
        <v>313</v>
      </c>
      <c r="G69" s="14" t="str">
        <f t="shared" si="2"/>
        <v>***</v>
      </c>
      <c r="H69" s="15">
        <f t="shared" si="3"/>
        <v>98.427672955974842</v>
      </c>
    </row>
    <row r="70" spans="1:8" x14ac:dyDescent="0.2">
      <c r="A70" s="25" t="s">
        <v>85</v>
      </c>
      <c r="B70" s="27" t="s">
        <v>86</v>
      </c>
      <c r="C70" s="12" t="s">
        <v>47</v>
      </c>
      <c r="D70" s="13">
        <v>0</v>
      </c>
      <c r="E70" s="13">
        <v>12</v>
      </c>
      <c r="F70" s="13">
        <v>12</v>
      </c>
      <c r="G70" s="14" t="str">
        <f t="shared" si="2"/>
        <v>***</v>
      </c>
      <c r="H70" s="15">
        <f t="shared" si="3"/>
        <v>100</v>
      </c>
    </row>
    <row r="71" spans="1:8" ht="13.5" thickBot="1" x14ac:dyDescent="0.25">
      <c r="A71" s="33"/>
      <c r="B71" s="34"/>
      <c r="C71" s="12" t="s">
        <v>51</v>
      </c>
      <c r="D71" s="13">
        <v>0</v>
      </c>
      <c r="E71" s="13">
        <v>3494</v>
      </c>
      <c r="F71" s="13">
        <v>3494</v>
      </c>
      <c r="G71" s="14" t="str">
        <f t="shared" ref="G71:G101" si="4">IF(OR((D71=0),AND((D71&lt;0),(F71&gt;=0)),AND((D71&gt;0),(F71&lt;=0))),"***",100*F71/D71)</f>
        <v>***</v>
      </c>
      <c r="H71" s="15">
        <f t="shared" ref="H71:H102" si="5">IF(OR((E71=0),AND((E71&lt;0),(F71&gt;=0)),AND((E71&gt;0),(F71&lt;=0))),"***",100*F71/E71)</f>
        <v>100</v>
      </c>
    </row>
    <row r="72" spans="1:8" ht="13.5" thickBot="1" x14ac:dyDescent="0.25">
      <c r="A72" s="22" t="s">
        <v>87</v>
      </c>
      <c r="B72" s="23"/>
      <c r="C72" s="24"/>
      <c r="D72" s="8">
        <v>712</v>
      </c>
      <c r="E72" s="9">
        <v>424</v>
      </c>
      <c r="F72" s="9">
        <v>222</v>
      </c>
      <c r="G72" s="10">
        <f t="shared" si="4"/>
        <v>31.179775280898877</v>
      </c>
      <c r="H72" s="11">
        <f t="shared" si="5"/>
        <v>52.358490566037737</v>
      </c>
    </row>
    <row r="73" spans="1:8" x14ac:dyDescent="0.2">
      <c r="A73" s="31" t="s">
        <v>88</v>
      </c>
      <c r="B73" s="32" t="s">
        <v>89</v>
      </c>
      <c r="C73" s="12" t="s">
        <v>90</v>
      </c>
      <c r="D73" s="13">
        <v>390</v>
      </c>
      <c r="E73" s="13">
        <v>422</v>
      </c>
      <c r="F73" s="13">
        <v>221</v>
      </c>
      <c r="G73" s="14">
        <f t="shared" si="4"/>
        <v>56.666666666666664</v>
      </c>
      <c r="H73" s="15">
        <f t="shared" si="5"/>
        <v>52.369668246445499</v>
      </c>
    </row>
    <row r="74" spans="1:8" x14ac:dyDescent="0.2">
      <c r="A74" s="26"/>
      <c r="B74" s="28"/>
      <c r="C74" s="12" t="s">
        <v>72</v>
      </c>
      <c r="D74" s="13">
        <v>322</v>
      </c>
      <c r="E74" s="13">
        <v>0</v>
      </c>
      <c r="F74" s="13">
        <v>0</v>
      </c>
      <c r="G74" s="14" t="str">
        <f t="shared" si="4"/>
        <v>***</v>
      </c>
      <c r="H74" s="15" t="str">
        <f t="shared" si="5"/>
        <v>***</v>
      </c>
    </row>
    <row r="75" spans="1:8" ht="13.5" thickBot="1" x14ac:dyDescent="0.25">
      <c r="A75" s="18" t="s">
        <v>91</v>
      </c>
      <c r="B75" s="19" t="s">
        <v>92</v>
      </c>
      <c r="C75" s="12" t="s">
        <v>68</v>
      </c>
      <c r="D75" s="13">
        <v>0</v>
      </c>
      <c r="E75" s="13">
        <v>2</v>
      </c>
      <c r="F75" s="13">
        <v>1</v>
      </c>
      <c r="G75" s="14" t="str">
        <f t="shared" si="4"/>
        <v>***</v>
      </c>
      <c r="H75" s="15">
        <f t="shared" si="5"/>
        <v>50</v>
      </c>
    </row>
    <row r="76" spans="1:8" ht="13.5" thickBot="1" x14ac:dyDescent="0.25">
      <c r="A76" s="22" t="s">
        <v>93</v>
      </c>
      <c r="B76" s="23"/>
      <c r="C76" s="24"/>
      <c r="D76" s="8">
        <f>D77+D78+D79+D80+D81+D83+D84+D85+D86+D87+D88+D89+D90+D91+D92+D93+D94+D95+D96+D97+D98+D99</f>
        <v>108765</v>
      </c>
      <c r="E76" s="9">
        <v>146636</v>
      </c>
      <c r="F76" s="9">
        <f>F77+F78+F79+F80+F81+F82+F83+F84+F85+F86+F87+F88+F89+F90+F91+F92+F93+F94+F95+F96+F97+F98+F99</f>
        <v>125936</v>
      </c>
      <c r="G76" s="10">
        <f t="shared" si="4"/>
        <v>115.78724773594446</v>
      </c>
      <c r="H76" s="11">
        <f t="shared" si="5"/>
        <v>85.883411986142562</v>
      </c>
    </row>
    <row r="77" spans="1:8" x14ac:dyDescent="0.2">
      <c r="A77" s="31" t="s">
        <v>94</v>
      </c>
      <c r="B77" s="32" t="s">
        <v>95</v>
      </c>
      <c r="C77" s="12" t="s">
        <v>50</v>
      </c>
      <c r="D77" s="13">
        <v>80</v>
      </c>
      <c r="E77" s="13">
        <v>80</v>
      </c>
      <c r="F77" s="13">
        <v>47</v>
      </c>
      <c r="G77" s="14">
        <f t="shared" si="4"/>
        <v>58.75</v>
      </c>
      <c r="H77" s="15">
        <f t="shared" si="5"/>
        <v>58.75</v>
      </c>
    </row>
    <row r="78" spans="1:8" x14ac:dyDescent="0.2">
      <c r="A78" s="29"/>
      <c r="B78" s="30"/>
      <c r="C78" s="12" t="s">
        <v>47</v>
      </c>
      <c r="D78" s="13">
        <v>143</v>
      </c>
      <c r="E78" s="13">
        <v>143</v>
      </c>
      <c r="F78" s="13">
        <v>96</v>
      </c>
      <c r="G78" s="14">
        <f t="shared" si="4"/>
        <v>67.132867132867133</v>
      </c>
      <c r="H78" s="15">
        <f t="shared" si="5"/>
        <v>67.132867132867133</v>
      </c>
    </row>
    <row r="79" spans="1:8" x14ac:dyDescent="0.2">
      <c r="A79" s="29"/>
      <c r="B79" s="30"/>
      <c r="C79" s="12" t="s">
        <v>51</v>
      </c>
      <c r="D79" s="13">
        <v>6774</v>
      </c>
      <c r="E79" s="13">
        <v>6879</v>
      </c>
      <c r="F79" s="13">
        <v>5635</v>
      </c>
      <c r="G79" s="14">
        <f t="shared" si="4"/>
        <v>83.185710067906697</v>
      </c>
      <c r="H79" s="15">
        <f t="shared" si="5"/>
        <v>81.915976159325481</v>
      </c>
    </row>
    <row r="80" spans="1:8" x14ac:dyDescent="0.2">
      <c r="A80" s="26"/>
      <c r="B80" s="28"/>
      <c r="C80" s="12" t="s">
        <v>96</v>
      </c>
      <c r="D80" s="13">
        <v>610</v>
      </c>
      <c r="E80" s="13">
        <v>855</v>
      </c>
      <c r="F80" s="13">
        <v>807</v>
      </c>
      <c r="G80" s="14">
        <f t="shared" si="4"/>
        <v>132.29508196721312</v>
      </c>
      <c r="H80" s="15">
        <f t="shared" si="5"/>
        <v>94.385964912280699</v>
      </c>
    </row>
    <row r="81" spans="1:8" x14ac:dyDescent="0.2">
      <c r="A81" s="25" t="s">
        <v>97</v>
      </c>
      <c r="B81" s="27" t="s">
        <v>98</v>
      </c>
      <c r="C81" s="12" t="s">
        <v>47</v>
      </c>
      <c r="D81" s="13">
        <v>0</v>
      </c>
      <c r="E81" s="13">
        <v>330</v>
      </c>
      <c r="F81" s="13">
        <v>718</v>
      </c>
      <c r="G81" s="14" t="str">
        <f t="shared" si="4"/>
        <v>***</v>
      </c>
      <c r="H81" s="15">
        <f t="shared" si="5"/>
        <v>217.57575757575756</v>
      </c>
    </row>
    <row r="82" spans="1:8" x14ac:dyDescent="0.2">
      <c r="A82" s="26"/>
      <c r="B82" s="28"/>
      <c r="C82" s="12" t="s">
        <v>51</v>
      </c>
      <c r="D82" s="13">
        <v>0</v>
      </c>
      <c r="E82" s="13">
        <v>870</v>
      </c>
      <c r="F82" s="13">
        <v>1106</v>
      </c>
      <c r="G82" s="14" t="str">
        <f t="shared" si="4"/>
        <v>***</v>
      </c>
      <c r="H82" s="15">
        <f t="shared" si="5"/>
        <v>127.1264367816092</v>
      </c>
    </row>
    <row r="83" spans="1:8" x14ac:dyDescent="0.2">
      <c r="A83" s="25" t="s">
        <v>99</v>
      </c>
      <c r="B83" s="27" t="s">
        <v>100</v>
      </c>
      <c r="C83" s="12" t="s">
        <v>16</v>
      </c>
      <c r="D83" s="13">
        <v>0</v>
      </c>
      <c r="E83" s="13">
        <v>61</v>
      </c>
      <c r="F83" s="13">
        <v>61</v>
      </c>
      <c r="G83" s="14" t="str">
        <f t="shared" si="4"/>
        <v>***</v>
      </c>
      <c r="H83" s="15">
        <f t="shared" si="5"/>
        <v>100</v>
      </c>
    </row>
    <row r="84" spans="1:8" x14ac:dyDescent="0.2">
      <c r="A84" s="29"/>
      <c r="B84" s="30"/>
      <c r="C84" s="12" t="s">
        <v>50</v>
      </c>
      <c r="D84" s="13">
        <v>20</v>
      </c>
      <c r="E84" s="13">
        <v>20</v>
      </c>
      <c r="F84" s="13">
        <v>20</v>
      </c>
      <c r="G84" s="14">
        <f t="shared" si="4"/>
        <v>100</v>
      </c>
      <c r="H84" s="15">
        <f t="shared" si="5"/>
        <v>100</v>
      </c>
    </row>
    <row r="85" spans="1:8" x14ac:dyDescent="0.2">
      <c r="A85" s="29"/>
      <c r="B85" s="30"/>
      <c r="C85" s="12" t="s">
        <v>47</v>
      </c>
      <c r="D85" s="13">
        <v>14067</v>
      </c>
      <c r="E85" s="13">
        <v>14259</v>
      </c>
      <c r="F85" s="13">
        <v>11582</v>
      </c>
      <c r="G85" s="14">
        <f t="shared" si="4"/>
        <v>82.334541835501525</v>
      </c>
      <c r="H85" s="15">
        <f t="shared" si="5"/>
        <v>81.225892418823193</v>
      </c>
    </row>
    <row r="86" spans="1:8" x14ac:dyDescent="0.2">
      <c r="A86" s="29"/>
      <c r="B86" s="30"/>
      <c r="C86" s="12" t="s">
        <v>51</v>
      </c>
      <c r="D86" s="13">
        <v>79381</v>
      </c>
      <c r="E86" s="13">
        <v>79534</v>
      </c>
      <c r="F86" s="13">
        <v>68489</v>
      </c>
      <c r="G86" s="14">
        <f t="shared" si="4"/>
        <v>86.278832466207277</v>
      </c>
      <c r="H86" s="15">
        <f t="shared" si="5"/>
        <v>86.112857394321921</v>
      </c>
    </row>
    <row r="87" spans="1:8" x14ac:dyDescent="0.2">
      <c r="A87" s="29"/>
      <c r="B87" s="30"/>
      <c r="C87" s="12" t="s">
        <v>101</v>
      </c>
      <c r="D87" s="13">
        <v>2927</v>
      </c>
      <c r="E87" s="13">
        <v>2927</v>
      </c>
      <c r="F87" s="13">
        <v>2782</v>
      </c>
      <c r="G87" s="14">
        <f t="shared" si="4"/>
        <v>95.046122309531938</v>
      </c>
      <c r="H87" s="15">
        <f t="shared" si="5"/>
        <v>95.046122309531938</v>
      </c>
    </row>
    <row r="88" spans="1:8" x14ac:dyDescent="0.2">
      <c r="A88" s="26"/>
      <c r="B88" s="28"/>
      <c r="C88" s="12" t="s">
        <v>96</v>
      </c>
      <c r="D88" s="13">
        <v>0</v>
      </c>
      <c r="E88" s="13">
        <v>24</v>
      </c>
      <c r="F88" s="13">
        <v>24</v>
      </c>
      <c r="G88" s="14" t="str">
        <f t="shared" si="4"/>
        <v>***</v>
      </c>
      <c r="H88" s="15">
        <f t="shared" si="5"/>
        <v>100</v>
      </c>
    </row>
    <row r="89" spans="1:8" x14ac:dyDescent="0.2">
      <c r="A89" s="25" t="s">
        <v>102</v>
      </c>
      <c r="B89" s="27" t="s">
        <v>103</v>
      </c>
      <c r="C89" s="12" t="s">
        <v>13</v>
      </c>
      <c r="D89" s="13">
        <v>0</v>
      </c>
      <c r="E89" s="13">
        <v>1</v>
      </c>
      <c r="F89" s="13">
        <v>0</v>
      </c>
      <c r="G89" s="14" t="str">
        <f t="shared" si="4"/>
        <v>***</v>
      </c>
      <c r="H89" s="15" t="str">
        <f t="shared" si="5"/>
        <v>***</v>
      </c>
    </row>
    <row r="90" spans="1:8" x14ac:dyDescent="0.2">
      <c r="A90" s="29"/>
      <c r="B90" s="30"/>
      <c r="C90" s="12" t="s">
        <v>61</v>
      </c>
      <c r="D90" s="13">
        <v>4</v>
      </c>
      <c r="E90" s="13">
        <v>4</v>
      </c>
      <c r="F90" s="13">
        <v>0</v>
      </c>
      <c r="G90" s="14" t="str">
        <f t="shared" si="4"/>
        <v>***</v>
      </c>
      <c r="H90" s="15" t="str">
        <f t="shared" si="5"/>
        <v>***</v>
      </c>
    </row>
    <row r="91" spans="1:8" x14ac:dyDescent="0.2">
      <c r="A91" s="26"/>
      <c r="B91" s="28"/>
      <c r="C91" s="12" t="s">
        <v>72</v>
      </c>
      <c r="D91" s="13">
        <v>358</v>
      </c>
      <c r="E91" s="13">
        <v>393</v>
      </c>
      <c r="F91" s="13">
        <v>330</v>
      </c>
      <c r="G91" s="14">
        <f t="shared" si="4"/>
        <v>92.178770949720672</v>
      </c>
      <c r="H91" s="15">
        <f t="shared" si="5"/>
        <v>83.969465648854964</v>
      </c>
    </row>
    <row r="92" spans="1:8" x14ac:dyDescent="0.2">
      <c r="A92" s="25" t="s">
        <v>104</v>
      </c>
      <c r="B92" s="27" t="s">
        <v>105</v>
      </c>
      <c r="C92" s="12" t="s">
        <v>60</v>
      </c>
      <c r="D92" s="13">
        <v>2600</v>
      </c>
      <c r="E92" s="13">
        <v>2610</v>
      </c>
      <c r="F92" s="13">
        <v>2609</v>
      </c>
      <c r="G92" s="14">
        <f t="shared" si="4"/>
        <v>100.34615384615384</v>
      </c>
      <c r="H92" s="15">
        <f t="shared" si="5"/>
        <v>99.961685823754792</v>
      </c>
    </row>
    <row r="93" spans="1:8" x14ac:dyDescent="0.2">
      <c r="A93" s="26"/>
      <c r="B93" s="28"/>
      <c r="C93" s="12" t="s">
        <v>61</v>
      </c>
      <c r="D93" s="13">
        <v>100</v>
      </c>
      <c r="E93" s="13">
        <v>109</v>
      </c>
      <c r="F93" s="13">
        <v>108</v>
      </c>
      <c r="G93" s="14">
        <f t="shared" si="4"/>
        <v>108</v>
      </c>
      <c r="H93" s="15">
        <f t="shared" si="5"/>
        <v>99.082568807339456</v>
      </c>
    </row>
    <row r="94" spans="1:8" x14ac:dyDescent="0.2">
      <c r="A94" s="16"/>
      <c r="B94" s="17"/>
      <c r="C94" s="12" t="s">
        <v>72</v>
      </c>
      <c r="D94" s="13">
        <v>0</v>
      </c>
      <c r="E94" s="13">
        <v>23771</v>
      </c>
      <c r="F94" s="13">
        <v>23770</v>
      </c>
      <c r="G94" s="14" t="str">
        <f t="shared" si="4"/>
        <v>***</v>
      </c>
      <c r="H94" s="15">
        <f t="shared" si="5"/>
        <v>99.995793193386902</v>
      </c>
    </row>
    <row r="95" spans="1:8" x14ac:dyDescent="0.2">
      <c r="A95" s="25" t="s">
        <v>106</v>
      </c>
      <c r="B95" s="27" t="s">
        <v>107</v>
      </c>
      <c r="C95" s="12" t="s">
        <v>61</v>
      </c>
      <c r="D95" s="13">
        <v>0</v>
      </c>
      <c r="E95" s="13">
        <v>0</v>
      </c>
      <c r="F95" s="13">
        <v>287</v>
      </c>
      <c r="G95" s="14" t="str">
        <f t="shared" si="4"/>
        <v>***</v>
      </c>
      <c r="H95" s="15" t="str">
        <f t="shared" si="5"/>
        <v>***</v>
      </c>
    </row>
    <row r="96" spans="1:8" x14ac:dyDescent="0.2">
      <c r="A96" s="26"/>
      <c r="B96" s="28"/>
      <c r="C96" s="12" t="s">
        <v>72</v>
      </c>
      <c r="D96" s="13">
        <v>1401</v>
      </c>
      <c r="E96" s="13">
        <v>2001</v>
      </c>
      <c r="F96" s="13">
        <v>2008</v>
      </c>
      <c r="G96" s="14">
        <f t="shared" si="4"/>
        <v>143.32619557458958</v>
      </c>
      <c r="H96" s="15">
        <f t="shared" si="5"/>
        <v>100.34982508745627</v>
      </c>
    </row>
    <row r="97" spans="1:8" x14ac:dyDescent="0.2">
      <c r="A97" s="25" t="s">
        <v>108</v>
      </c>
      <c r="B97" s="27" t="s">
        <v>109</v>
      </c>
      <c r="C97" s="12" t="s">
        <v>44</v>
      </c>
      <c r="D97" s="13">
        <v>0</v>
      </c>
      <c r="E97" s="13">
        <v>585</v>
      </c>
      <c r="F97" s="13">
        <v>585</v>
      </c>
      <c r="G97" s="14" t="str">
        <f t="shared" si="4"/>
        <v>***</v>
      </c>
      <c r="H97" s="15">
        <f t="shared" si="5"/>
        <v>100</v>
      </c>
    </row>
    <row r="98" spans="1:8" x14ac:dyDescent="0.2">
      <c r="A98" s="26"/>
      <c r="B98" s="28"/>
      <c r="C98" s="12" t="s">
        <v>72</v>
      </c>
      <c r="D98" s="13">
        <v>0</v>
      </c>
      <c r="E98" s="13">
        <v>72</v>
      </c>
      <c r="F98" s="13">
        <v>72</v>
      </c>
      <c r="G98" s="14" t="str">
        <f t="shared" si="4"/>
        <v>***</v>
      </c>
      <c r="H98" s="15">
        <f t="shared" si="5"/>
        <v>100</v>
      </c>
    </row>
    <row r="99" spans="1:8" ht="13.5" thickBot="1" x14ac:dyDescent="0.25">
      <c r="A99" s="18" t="s">
        <v>110</v>
      </c>
      <c r="B99" s="19" t="s">
        <v>111</v>
      </c>
      <c r="C99" s="12" t="s">
        <v>72</v>
      </c>
      <c r="D99" s="13">
        <v>300</v>
      </c>
      <c r="E99" s="13">
        <v>11108</v>
      </c>
      <c r="F99" s="13">
        <v>4800</v>
      </c>
      <c r="G99" s="14">
        <f t="shared" si="4"/>
        <v>1600</v>
      </c>
      <c r="H99" s="15">
        <f t="shared" si="5"/>
        <v>43.212099387828594</v>
      </c>
    </row>
    <row r="100" spans="1:8" ht="13.5" thickBot="1" x14ac:dyDescent="0.25">
      <c r="A100" s="22"/>
      <c r="B100" s="23"/>
      <c r="C100" s="24"/>
      <c r="D100" s="8">
        <f>D7+D16+D61+D72+D76</f>
        <v>324421</v>
      </c>
      <c r="E100" s="8">
        <f>E7+E16+E61+E72+E76</f>
        <v>385549</v>
      </c>
      <c r="F100" s="8">
        <f>F7+F16+F61+F72+F76</f>
        <v>352586</v>
      </c>
      <c r="G100" s="10">
        <f t="shared" si="4"/>
        <v>108.68162048695984</v>
      </c>
      <c r="H100" s="11">
        <f t="shared" si="5"/>
        <v>91.450373363696968</v>
      </c>
    </row>
    <row r="101" spans="1:8" ht="13.5" thickBot="1" x14ac:dyDescent="0.25">
      <c r="A101" s="22" t="s">
        <v>112</v>
      </c>
      <c r="B101" s="23"/>
      <c r="C101" s="24"/>
      <c r="D101" s="8">
        <v>-3376</v>
      </c>
      <c r="E101" s="9">
        <v>-27147</v>
      </c>
      <c r="F101" s="9">
        <v>-389540</v>
      </c>
      <c r="G101" s="10">
        <f t="shared" si="4"/>
        <v>11538.507109004739</v>
      </c>
      <c r="H101" s="11">
        <f t="shared" si="5"/>
        <v>1434.9283530408516</v>
      </c>
    </row>
    <row r="102" spans="1:8" ht="13.5" thickBot="1" x14ac:dyDescent="0.25">
      <c r="A102" s="22" t="s">
        <v>113</v>
      </c>
      <c r="B102" s="23"/>
      <c r="C102" s="24"/>
      <c r="D102" s="8">
        <v>321421</v>
      </c>
      <c r="E102" s="9">
        <v>358402</v>
      </c>
      <c r="F102" s="9">
        <v>-36954</v>
      </c>
      <c r="G102" s="10" t="str">
        <f t="shared" ref="G102" si="6">IF(OR((D102=0),AND((D102&lt;0),(F102&gt;=0)),AND((D102&gt;0),(F102&lt;=0))),"***",100*F102/D102)</f>
        <v>***</v>
      </c>
      <c r="H102" s="11" t="str">
        <f t="shared" si="5"/>
        <v>***</v>
      </c>
    </row>
  </sheetData>
  <mergeCells count="61">
    <mergeCell ref="A3:H3"/>
    <mergeCell ref="A31:A32"/>
    <mergeCell ref="B31:B32"/>
    <mergeCell ref="G4:G6"/>
    <mergeCell ref="H4:H6"/>
    <mergeCell ref="A7:C7"/>
    <mergeCell ref="A8:A10"/>
    <mergeCell ref="B8:B10"/>
    <mergeCell ref="A11:A14"/>
    <mergeCell ref="B11:B14"/>
    <mergeCell ref="A4:A6"/>
    <mergeCell ref="B4:B6"/>
    <mergeCell ref="C4:C6"/>
    <mergeCell ref="D4:D6"/>
    <mergeCell ref="E4:E6"/>
    <mergeCell ref="F4:F6"/>
    <mergeCell ref="A16:C16"/>
    <mergeCell ref="A17:A19"/>
    <mergeCell ref="B17:B19"/>
    <mergeCell ref="A20:A22"/>
    <mergeCell ref="B20:B22"/>
    <mergeCell ref="A62:A64"/>
    <mergeCell ref="B62:B64"/>
    <mergeCell ref="A34:A35"/>
    <mergeCell ref="B34:B35"/>
    <mergeCell ref="A39:A43"/>
    <mergeCell ref="B39:B43"/>
    <mergeCell ref="A44:A47"/>
    <mergeCell ref="B44:B47"/>
    <mergeCell ref="A50:A57"/>
    <mergeCell ref="B50:B57"/>
    <mergeCell ref="A58:A60"/>
    <mergeCell ref="B58:B60"/>
    <mergeCell ref="A61:C61"/>
    <mergeCell ref="A65:A66"/>
    <mergeCell ref="B65:B66"/>
    <mergeCell ref="A67:A68"/>
    <mergeCell ref="B67:B68"/>
    <mergeCell ref="A70:A71"/>
    <mergeCell ref="B70:B71"/>
    <mergeCell ref="A72:C72"/>
    <mergeCell ref="A73:A74"/>
    <mergeCell ref="B73:B74"/>
    <mergeCell ref="A76:C76"/>
    <mergeCell ref="A77:A80"/>
    <mergeCell ref="B77:B80"/>
    <mergeCell ref="A81:A82"/>
    <mergeCell ref="B81:B82"/>
    <mergeCell ref="A83:A88"/>
    <mergeCell ref="B83:B88"/>
    <mergeCell ref="A89:A91"/>
    <mergeCell ref="B89:B91"/>
    <mergeCell ref="A100:C100"/>
    <mergeCell ref="A101:C101"/>
    <mergeCell ref="A102:C102"/>
    <mergeCell ref="A92:A93"/>
    <mergeCell ref="B92:B93"/>
    <mergeCell ref="A95:A96"/>
    <mergeCell ref="B95:B96"/>
    <mergeCell ref="A97:A98"/>
    <mergeCell ref="B97:B98"/>
  </mergeCells>
  <pageMargins left="0.78740157480314965" right="0.78740157480314965" top="0.78740157480314965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UCRXL543</vt:lpstr>
      <vt:lpstr>UCRXL543!Názvy_tisku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Petrošová Lenka</dc:creator>
  <cp:lastModifiedBy>Jedlička Martin</cp:lastModifiedBy>
  <dcterms:created xsi:type="dcterms:W3CDTF">2017-01-30T15:31:19Z</dcterms:created>
  <dcterms:modified xsi:type="dcterms:W3CDTF">2017-06-22T07:24:51Z</dcterms:modified>
</cp:coreProperties>
</file>