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Výdaje tab. č. 2 " sheetId="1" r:id="rId1"/>
  </sheets>
  <externalReferences>
    <externalReference r:id="rId2"/>
    <externalReference r:id="rId3"/>
    <externalReference r:id="rId4"/>
    <externalReference r:id="rId5"/>
  </externalReferences>
  <definedNames>
    <definedName name="dates" localSheetId="0">[1]číselník!$B$42:$C$54</definedName>
    <definedName name="dates">[2]číselník!$B$42:$C$54</definedName>
    <definedName name="joj">#REF!</definedName>
    <definedName name="Print_Area">#REF!</definedName>
  </definedNames>
  <calcPr calcId="145621"/>
</workbook>
</file>

<file path=xl/calcChain.xml><?xml version="1.0" encoding="utf-8"?>
<calcChain xmlns="http://schemas.openxmlformats.org/spreadsheetml/2006/main">
  <c r="D59" i="1" l="1"/>
  <c r="E54" i="1"/>
  <c r="H53" i="1"/>
  <c r="G53" i="1"/>
  <c r="H52" i="1"/>
  <c r="F52" i="1"/>
  <c r="F54" i="1" s="1"/>
  <c r="E52" i="1"/>
  <c r="D52" i="1"/>
  <c r="D54" i="1" s="1"/>
  <c r="H51" i="1"/>
  <c r="G51" i="1"/>
  <c r="H50" i="1"/>
  <c r="G50" i="1"/>
  <c r="H49" i="1"/>
  <c r="G49" i="1"/>
  <c r="H48" i="1"/>
  <c r="G48" i="1"/>
  <c r="H47" i="1"/>
  <c r="G47" i="1"/>
  <c r="H46" i="1"/>
  <c r="G46" i="1"/>
  <c r="H45" i="1"/>
  <c r="G45" i="1"/>
  <c r="H44" i="1"/>
  <c r="G44" i="1"/>
  <c r="H43" i="1"/>
  <c r="G43" i="1"/>
  <c r="H42" i="1"/>
  <c r="G42" i="1"/>
  <c r="H39" i="1"/>
  <c r="G39" i="1"/>
  <c r="H38" i="1"/>
  <c r="F38" i="1"/>
  <c r="E38" i="1"/>
  <c r="D38" i="1"/>
  <c r="G38" i="1" s="1"/>
  <c r="H37" i="1"/>
  <c r="G37" i="1"/>
  <c r="H36" i="1"/>
  <c r="G36" i="1"/>
  <c r="G35" i="1"/>
  <c r="F35" i="1"/>
  <c r="E35" i="1"/>
  <c r="H35" i="1" s="1"/>
  <c r="D35" i="1"/>
  <c r="H34" i="1"/>
  <c r="G34" i="1"/>
  <c r="H33" i="1"/>
  <c r="F33" i="1"/>
  <c r="E33" i="1"/>
  <c r="D33" i="1"/>
  <c r="G33" i="1" s="1"/>
  <c r="H32" i="1"/>
  <c r="G32" i="1"/>
  <c r="H31" i="1"/>
  <c r="G31" i="1"/>
  <c r="H30" i="1"/>
  <c r="G30" i="1"/>
  <c r="G29" i="1"/>
  <c r="F29" i="1"/>
  <c r="E29" i="1"/>
  <c r="H29" i="1" s="1"/>
  <c r="D29" i="1"/>
  <c r="H28" i="1"/>
  <c r="G28" i="1"/>
  <c r="H27" i="1"/>
  <c r="G27" i="1"/>
  <c r="H26" i="1"/>
  <c r="G26" i="1"/>
  <c r="F25" i="1"/>
  <c r="H25" i="1" s="1"/>
  <c r="E25" i="1"/>
  <c r="D25" i="1"/>
  <c r="G25" i="1" s="1"/>
  <c r="H24" i="1"/>
  <c r="G24" i="1"/>
  <c r="G23" i="1"/>
  <c r="F23" i="1"/>
  <c r="E23" i="1"/>
  <c r="H23" i="1" s="1"/>
  <c r="D23" i="1"/>
  <c r="H22" i="1"/>
  <c r="G22" i="1"/>
  <c r="H21" i="1"/>
  <c r="F21" i="1"/>
  <c r="E21" i="1"/>
  <c r="D21" i="1"/>
  <c r="G21" i="1" s="1"/>
  <c r="H20" i="1"/>
  <c r="G20" i="1"/>
  <c r="G19" i="1"/>
  <c r="F19" i="1"/>
  <c r="E19" i="1"/>
  <c r="H19" i="1" s="1"/>
  <c r="D19" i="1"/>
  <c r="H18" i="1"/>
  <c r="G18" i="1"/>
  <c r="H17" i="1"/>
  <c r="G17" i="1"/>
  <c r="H16" i="1"/>
  <c r="G16" i="1"/>
  <c r="F15" i="1"/>
  <c r="H15" i="1" s="1"/>
  <c r="E15" i="1"/>
  <c r="D15" i="1"/>
  <c r="G15" i="1" s="1"/>
  <c r="H14" i="1"/>
  <c r="G14" i="1"/>
  <c r="G13" i="1"/>
  <c r="F13" i="1"/>
  <c r="F40" i="1" s="1"/>
  <c r="F55" i="1" s="1"/>
  <c r="E13" i="1"/>
  <c r="E40" i="1" s="1"/>
  <c r="D13" i="1"/>
  <c r="D40" i="1" s="1"/>
  <c r="H12" i="1"/>
  <c r="G12" i="1"/>
  <c r="H11" i="1"/>
  <c r="G11" i="1"/>
  <c r="H10" i="1"/>
  <c r="G10" i="1"/>
  <c r="H9" i="1"/>
  <c r="G9" i="1"/>
  <c r="H54" i="1" l="1"/>
  <c r="D55" i="1"/>
  <c r="G55" i="1" s="1"/>
  <c r="G40" i="1"/>
  <c r="G54" i="1"/>
  <c r="E55" i="1"/>
  <c r="H55" i="1" s="1"/>
  <c r="H40" i="1"/>
  <c r="H13" i="1"/>
  <c r="G52" i="1"/>
</calcChain>
</file>

<file path=xl/sharedStrings.xml><?xml version="1.0" encoding="utf-8"?>
<sst xmlns="http://schemas.openxmlformats.org/spreadsheetml/2006/main" count="82" uniqueCount="71">
  <si>
    <t xml:space="preserve">Souhrný výkaz plnění rozpočtu výdajů MOb MOaP (v tis. Kč)   </t>
  </si>
  <si>
    <t>Plnění rozpočtu výdajů k 31.12.2016</t>
  </si>
  <si>
    <t>tabulka č. 2</t>
  </si>
  <si>
    <t>Schválený</t>
  </si>
  <si>
    <t>Upravený</t>
  </si>
  <si>
    <t>Plnění</t>
  </si>
  <si>
    <t>Plnění SR</t>
  </si>
  <si>
    <t>Plnění UR</t>
  </si>
  <si>
    <t>VÝDAJE</t>
  </si>
  <si>
    <t>rozpočet</t>
  </si>
  <si>
    <t>rozpočtu</t>
  </si>
  <si>
    <t>v %</t>
  </si>
  <si>
    <t>roku 2016</t>
  </si>
  <si>
    <t>k 31.12.2016</t>
  </si>
  <si>
    <t>běžné výdaje</t>
  </si>
  <si>
    <t>Úsek školství a volnočasových aktivit</t>
  </si>
  <si>
    <t>Neinvestiční příspěvky CKV MO</t>
  </si>
  <si>
    <t xml:space="preserve">Neinvest.přísp. základním a mateřským školám </t>
  </si>
  <si>
    <t>Dary a neinvestiční transfery</t>
  </si>
  <si>
    <t>OŠR</t>
  </si>
  <si>
    <t>Odbor strategického rozvoje školství a volnočasových aktivit</t>
  </si>
  <si>
    <t xml:space="preserve">       </t>
  </si>
  <si>
    <t>Úsek péče o občany</t>
  </si>
  <si>
    <t>OSV</t>
  </si>
  <si>
    <t xml:space="preserve">Odbor sociálních věcí </t>
  </si>
  <si>
    <t>Úsek APOS</t>
  </si>
  <si>
    <t>Úsek IZS, PO,BOZP</t>
  </si>
  <si>
    <t>Úsek hospodářské správy</t>
  </si>
  <si>
    <t>OVV</t>
  </si>
  <si>
    <t xml:space="preserve">Odbor vnitřních věcí </t>
  </si>
  <si>
    <t>Úsek osobních výdajů</t>
  </si>
  <si>
    <t>Osobní výdaje</t>
  </si>
  <si>
    <t>Úsek výpočetní techniky</t>
  </si>
  <si>
    <t>Výpočetní technika</t>
  </si>
  <si>
    <t>Úsek sekretariátů</t>
  </si>
  <si>
    <t>Sekretariáty</t>
  </si>
  <si>
    <t>Úsek místního hospodářství</t>
  </si>
  <si>
    <t>Neinvestiční příspěvek Technickým službám MOaP</t>
  </si>
  <si>
    <t>Úsek investic a oprav</t>
  </si>
  <si>
    <t>OIMH</t>
  </si>
  <si>
    <t xml:space="preserve">Odbor investic a místního hospodářství </t>
  </si>
  <si>
    <t>Úsek privatizace domovního a bytového fondu</t>
  </si>
  <si>
    <t>Úsek správy domovního a bytového fondu</t>
  </si>
  <si>
    <t xml:space="preserve">Úsek majetku </t>
  </si>
  <si>
    <t>OM</t>
  </si>
  <si>
    <t>Odbor majetkový</t>
  </si>
  <si>
    <t>Úsek stavebního řádu a přestupků</t>
  </si>
  <si>
    <t>OSŘP</t>
  </si>
  <si>
    <t>Odbor stavebního řádu a přestupků</t>
  </si>
  <si>
    <t>Úsek financí a rozpočtu  (bez rezerv a převodů)</t>
  </si>
  <si>
    <t xml:space="preserve">           -  v tom: finanční vypořádání</t>
  </si>
  <si>
    <t>OFR</t>
  </si>
  <si>
    <t>Odbor financí a rozpočtu</t>
  </si>
  <si>
    <t xml:space="preserve"> </t>
  </si>
  <si>
    <t>Další nespecifikované rezervy</t>
  </si>
  <si>
    <t>B Ě Ź N É  V Ý D A J E    C E L K E M</t>
  </si>
  <si>
    <t>kapitálové výdaje</t>
  </si>
  <si>
    <t>odboru strategického rozvoje školství a volnočasových aktivit</t>
  </si>
  <si>
    <t>v tom transfery</t>
  </si>
  <si>
    <t>odboru sociálních věcí</t>
  </si>
  <si>
    <t>odboru vnitřních věcí</t>
  </si>
  <si>
    <t>odboru investic a místního hospodářství</t>
  </si>
  <si>
    <t>odboru majetkového</t>
  </si>
  <si>
    <t>Rezerva kapitálových výdajů</t>
  </si>
  <si>
    <t>Kapitálové výdaje odborů</t>
  </si>
  <si>
    <t>Investiční transfery příspěvkovým organizacím</t>
  </si>
  <si>
    <t>K A P I T Á L O V É  V Ý D A J E   C E L K E M</t>
  </si>
  <si>
    <t>V Ý D A J E    C E L K E M</t>
  </si>
  <si>
    <t>Výnosy celkem</t>
  </si>
  <si>
    <t>Náklady celkem</t>
  </si>
  <si>
    <t>VH (zisk) v tis. Kč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</si>
</sst>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17" x14ac:knownFonts="1">
    <font>
      <sz val="10"/>
      <name val="Arial"/>
      <charset val="238"/>
    </font>
    <font>
      <b/>
      <sz val="14"/>
      <color indexed="8"/>
      <name val="Arial"/>
      <family val="2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</font>
    <font>
      <b/>
      <i/>
      <sz val="10"/>
      <name val="Arial"/>
      <family val="2"/>
      <charset val="238"/>
    </font>
    <font>
      <sz val="10"/>
      <name val="Arial CE"/>
      <charset val="238"/>
    </font>
    <font>
      <b/>
      <sz val="10"/>
      <name val="Arial"/>
      <family val="2"/>
    </font>
    <font>
      <sz val="10"/>
      <name val="Arial"/>
      <family val="2"/>
      <charset val="238"/>
    </font>
    <font>
      <b/>
      <i/>
      <sz val="10"/>
      <color rgb="FF800000"/>
      <name val="Arial"/>
      <family val="2"/>
      <charset val="238"/>
    </font>
    <font>
      <b/>
      <i/>
      <sz val="10"/>
      <color indexed="16"/>
      <name val="Arial"/>
      <family val="2"/>
      <charset val="238"/>
    </font>
    <font>
      <b/>
      <i/>
      <sz val="10"/>
      <color theme="5" tint="-0.249977111117893"/>
      <name val="Arial"/>
      <family val="2"/>
      <charset val="238"/>
    </font>
    <font>
      <sz val="10"/>
      <name val="Arial"/>
      <family val="2"/>
    </font>
    <font>
      <b/>
      <sz val="10"/>
      <color rgb="FFFF0000"/>
      <name val="Arial"/>
      <family val="2"/>
      <charset val="238"/>
    </font>
    <font>
      <sz val="12"/>
      <name val="Arial"/>
      <family val="2"/>
    </font>
    <font>
      <sz val="10"/>
      <color indexed="2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CC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7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</cellStyleXfs>
  <cellXfs count="169">
    <xf numFmtId="0" fontId="0" fillId="0" borderId="0" xfId="0"/>
    <xf numFmtId="0" fontId="0" fillId="0" borderId="0" xfId="0" applyAlignment="1"/>
    <xf numFmtId="4" fontId="0" fillId="0" borderId="0" xfId="0" applyNumberFormat="1"/>
    <xf numFmtId="0" fontId="1" fillId="2" borderId="0" xfId="0" applyNumberFormat="1" applyFont="1" applyFill="1" applyBorder="1" applyAlignment="1" applyProtection="1"/>
    <xf numFmtId="0" fontId="0" fillId="2" borderId="0" xfId="0" applyFill="1"/>
    <xf numFmtId="3" fontId="2" fillId="0" borderId="1" xfId="0" applyNumberFormat="1" applyFont="1" applyFill="1" applyBorder="1" applyAlignment="1" applyProtection="1"/>
    <xf numFmtId="0" fontId="0" fillId="0" borderId="1" xfId="0" applyBorder="1" applyAlignment="1"/>
    <xf numFmtId="3" fontId="2" fillId="0" borderId="1" xfId="0" applyNumberFormat="1" applyFont="1" applyFill="1" applyBorder="1" applyAlignment="1" applyProtection="1">
      <alignment horizontal="right"/>
    </xf>
    <xf numFmtId="0" fontId="3" fillId="0" borderId="1" xfId="0" applyFont="1" applyBorder="1" applyAlignment="1">
      <alignment horizontal="right"/>
    </xf>
    <xf numFmtId="0" fontId="0" fillId="2" borderId="2" xfId="0" applyFill="1" applyBorder="1"/>
    <xf numFmtId="0" fontId="0" fillId="2" borderId="3" xfId="0" applyFill="1" applyBorder="1"/>
    <xf numFmtId="0" fontId="0" fillId="2" borderId="3" xfId="0" applyNumberFormat="1" applyFont="1" applyFill="1" applyBorder="1" applyAlignment="1" applyProtection="1"/>
    <xf numFmtId="3" fontId="4" fillId="2" borderId="4" xfId="0" applyNumberFormat="1" applyFont="1" applyFill="1" applyBorder="1" applyAlignment="1" applyProtection="1">
      <alignment horizontal="center"/>
    </xf>
    <xf numFmtId="3" fontId="4" fillId="2" borderId="5" xfId="0" applyNumberFormat="1" applyFont="1" applyFill="1" applyBorder="1" applyAlignment="1" applyProtection="1">
      <alignment horizontal="center"/>
    </xf>
    <xf numFmtId="3" fontId="4" fillId="2" borderId="6" xfId="0" applyNumberFormat="1" applyFont="1" applyFill="1" applyBorder="1" applyAlignment="1" applyProtection="1">
      <alignment horizontal="center"/>
    </xf>
    <xf numFmtId="0" fontId="0" fillId="2" borderId="7" xfId="0" applyFill="1" applyBorder="1"/>
    <xf numFmtId="0" fontId="0" fillId="2" borderId="0" xfId="0" applyFill="1" applyBorder="1"/>
    <xf numFmtId="0" fontId="5" fillId="2" borderId="0" xfId="0" applyFont="1" applyFill="1" applyBorder="1"/>
    <xf numFmtId="3" fontId="4" fillId="2" borderId="8" xfId="0" applyNumberFormat="1" applyFont="1" applyFill="1" applyBorder="1" applyAlignment="1" applyProtection="1">
      <alignment horizontal="center"/>
    </xf>
    <xf numFmtId="3" fontId="4" fillId="2" borderId="9" xfId="0" applyNumberFormat="1" applyFont="1" applyFill="1" applyBorder="1" applyAlignment="1" applyProtection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0" fillId="2" borderId="11" xfId="0" applyFill="1" applyBorder="1"/>
    <xf numFmtId="0" fontId="0" fillId="2" borderId="1" xfId="0" applyFill="1" applyBorder="1"/>
    <xf numFmtId="0" fontId="0" fillId="2" borderId="1" xfId="0" applyNumberFormat="1" applyFont="1" applyFill="1" applyBorder="1" applyAlignment="1" applyProtection="1">
      <alignment horizontal="center"/>
    </xf>
    <xf numFmtId="3" fontId="4" fillId="2" borderId="12" xfId="0" applyNumberFormat="1" applyFont="1" applyFill="1" applyBorder="1" applyAlignment="1" applyProtection="1">
      <alignment horizontal="center"/>
    </xf>
    <xf numFmtId="3" fontId="4" fillId="2" borderId="13" xfId="0" applyNumberFormat="1" applyFont="1" applyFill="1" applyBorder="1" applyAlignment="1" applyProtection="1">
      <alignment horizontal="center"/>
    </xf>
    <xf numFmtId="164" fontId="4" fillId="2" borderId="13" xfId="0" applyNumberFormat="1" applyFont="1" applyFill="1" applyBorder="1" applyAlignment="1">
      <alignment horizontal="center"/>
    </xf>
    <xf numFmtId="164" fontId="4" fillId="2" borderId="14" xfId="0" applyNumberFormat="1" applyFont="1" applyFill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6" fillId="2" borderId="2" xfId="0" applyFont="1" applyFill="1" applyBorder="1"/>
    <xf numFmtId="0" fontId="4" fillId="2" borderId="5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0" fillId="0" borderId="17" xfId="0" applyBorder="1"/>
    <xf numFmtId="0" fontId="0" fillId="0" borderId="18" xfId="0" applyBorder="1"/>
    <xf numFmtId="3" fontId="0" fillId="0" borderId="19" xfId="0" applyNumberFormat="1" applyFont="1" applyFill="1" applyBorder="1"/>
    <xf numFmtId="3" fontId="0" fillId="0" borderId="20" xfId="0" applyNumberFormat="1" applyFont="1" applyFill="1" applyBorder="1"/>
    <xf numFmtId="3" fontId="0" fillId="0" borderId="21" xfId="0" applyNumberFormat="1" applyFont="1" applyFill="1" applyBorder="1"/>
    <xf numFmtId="165" fontId="0" fillId="0" borderId="20" xfId="0" applyNumberFormat="1" applyFont="1" applyFill="1" applyBorder="1"/>
    <xf numFmtId="165" fontId="0" fillId="0" borderId="22" xfId="0" applyNumberFormat="1" applyFont="1" applyFill="1" applyBorder="1"/>
    <xf numFmtId="0" fontId="0" fillId="0" borderId="7" xfId="0" applyBorder="1"/>
    <xf numFmtId="3" fontId="0" fillId="0" borderId="8" xfId="0" applyNumberFormat="1" applyFont="1" applyFill="1" applyBorder="1"/>
    <xf numFmtId="3" fontId="0" fillId="0" borderId="9" xfId="0" applyNumberFormat="1" applyFont="1" applyFill="1" applyBorder="1"/>
    <xf numFmtId="3" fontId="0" fillId="0" borderId="23" xfId="0" applyNumberFormat="1" applyFont="1" applyFill="1" applyBorder="1"/>
    <xf numFmtId="165" fontId="0" fillId="0" borderId="9" xfId="0" applyNumberFormat="1" applyFont="1" applyFill="1" applyBorder="1"/>
    <xf numFmtId="165" fontId="0" fillId="0" borderId="24" xfId="0" applyNumberFormat="1" applyFont="1" applyFill="1" applyBorder="1"/>
    <xf numFmtId="0" fontId="8" fillId="3" borderId="25" xfId="1" applyFont="1" applyFill="1" applyBorder="1"/>
    <xf numFmtId="0" fontId="8" fillId="3" borderId="26" xfId="1" applyFont="1" applyFill="1" applyBorder="1"/>
    <xf numFmtId="0" fontId="8" fillId="3" borderId="26" xfId="0" applyFont="1" applyFill="1" applyBorder="1"/>
    <xf numFmtId="3" fontId="8" fillId="3" borderId="27" xfId="1" applyNumberFormat="1" applyFont="1" applyFill="1" applyBorder="1"/>
    <xf numFmtId="3" fontId="8" fillId="3" borderId="28" xfId="1" applyNumberFormat="1" applyFont="1" applyFill="1" applyBorder="1"/>
    <xf numFmtId="3" fontId="8" fillId="4" borderId="29" xfId="1" applyNumberFormat="1" applyFont="1" applyFill="1" applyBorder="1"/>
    <xf numFmtId="165" fontId="4" fillId="4" borderId="28" xfId="0" applyNumberFormat="1" applyFont="1" applyFill="1" applyBorder="1"/>
    <xf numFmtId="165" fontId="4" fillId="4" borderId="30" xfId="0" applyNumberFormat="1" applyFont="1" applyFill="1" applyBorder="1"/>
    <xf numFmtId="0" fontId="9" fillId="0" borderId="18" xfId="0" applyNumberFormat="1" applyFont="1" applyFill="1" applyBorder="1" applyAlignment="1" applyProtection="1"/>
    <xf numFmtId="3" fontId="9" fillId="0" borderId="19" xfId="0" applyNumberFormat="1" applyFont="1" applyFill="1" applyBorder="1"/>
    <xf numFmtId="3" fontId="9" fillId="0" borderId="20" xfId="0" applyNumberFormat="1" applyFont="1" applyFill="1" applyBorder="1"/>
    <xf numFmtId="3" fontId="9" fillId="0" borderId="21" xfId="0" applyNumberFormat="1" applyFont="1" applyFill="1" applyBorder="1"/>
    <xf numFmtId="3" fontId="8" fillId="3" borderId="29" xfId="1" applyNumberFormat="1" applyFont="1" applyFill="1" applyBorder="1"/>
    <xf numFmtId="0" fontId="4" fillId="0" borderId="7" xfId="0" applyFont="1" applyBorder="1"/>
    <xf numFmtId="0" fontId="4" fillId="0" borderId="0" xfId="0" applyFont="1" applyFill="1" applyBorder="1"/>
    <xf numFmtId="0" fontId="7" fillId="0" borderId="0" xfId="1" applyFont="1" applyFill="1" applyBorder="1"/>
    <xf numFmtId="3" fontId="9" fillId="0" borderId="8" xfId="1" applyNumberFormat="1" applyFont="1" applyFill="1" applyBorder="1"/>
    <xf numFmtId="3" fontId="9" fillId="0" borderId="9" xfId="1" applyNumberFormat="1" applyFont="1" applyFill="1" applyBorder="1"/>
    <xf numFmtId="3" fontId="7" fillId="0" borderId="23" xfId="1" applyNumberFormat="1" applyFill="1" applyBorder="1"/>
    <xf numFmtId="0" fontId="9" fillId="0" borderId="0" xfId="0" applyFont="1"/>
    <xf numFmtId="0" fontId="4" fillId="0" borderId="0" xfId="0" applyFont="1"/>
    <xf numFmtId="0" fontId="4" fillId="3" borderId="25" xfId="1" applyFont="1" applyFill="1" applyBorder="1"/>
    <xf numFmtId="0" fontId="4" fillId="3" borderId="26" xfId="1" applyFont="1" applyFill="1" applyBorder="1"/>
    <xf numFmtId="0" fontId="4" fillId="3" borderId="26" xfId="0" applyFont="1" applyFill="1" applyBorder="1"/>
    <xf numFmtId="3" fontId="4" fillId="3" borderId="27" xfId="1" applyNumberFormat="1" applyFont="1" applyFill="1" applyBorder="1"/>
    <xf numFmtId="3" fontId="4" fillId="3" borderId="28" xfId="1" applyNumberFormat="1" applyFont="1" applyFill="1" applyBorder="1"/>
    <xf numFmtId="3" fontId="4" fillId="3" borderId="29" xfId="1" applyNumberFormat="1" applyFont="1" applyFill="1" applyBorder="1"/>
    <xf numFmtId="0" fontId="0" fillId="0" borderId="0" xfId="0" applyFill="1"/>
    <xf numFmtId="4" fontId="0" fillId="0" borderId="0" xfId="0" applyNumberFormat="1" applyFill="1"/>
    <xf numFmtId="0" fontId="0" fillId="5" borderId="0" xfId="0" applyFill="1"/>
    <xf numFmtId="4" fontId="0" fillId="5" borderId="0" xfId="0" applyNumberFormat="1" applyFill="1"/>
    <xf numFmtId="0" fontId="8" fillId="3" borderId="29" xfId="0" applyFont="1" applyFill="1" applyBorder="1"/>
    <xf numFmtId="0" fontId="8" fillId="3" borderId="7" xfId="1" applyFont="1" applyFill="1" applyBorder="1"/>
    <xf numFmtId="0" fontId="8" fillId="3" borderId="0" xfId="1" applyFont="1" applyFill="1" applyBorder="1"/>
    <xf numFmtId="0" fontId="8" fillId="3" borderId="0" xfId="0" applyFont="1" applyFill="1" applyBorder="1"/>
    <xf numFmtId="3" fontId="8" fillId="3" borderId="8" xfId="1" applyNumberFormat="1" applyFont="1" applyFill="1" applyBorder="1"/>
    <xf numFmtId="3" fontId="8" fillId="3" borderId="9" xfId="1" applyNumberFormat="1" applyFont="1" applyFill="1" applyBorder="1"/>
    <xf numFmtId="3" fontId="8" fillId="3" borderId="23" xfId="1" applyNumberFormat="1" applyFont="1" applyFill="1" applyBorder="1"/>
    <xf numFmtId="0" fontId="8" fillId="3" borderId="25" xfId="0" applyNumberFormat="1" applyFont="1" applyFill="1" applyBorder="1" applyAlignment="1" applyProtection="1">
      <alignment vertical="center"/>
    </xf>
    <xf numFmtId="0" fontId="8" fillId="3" borderId="26" xfId="0" applyNumberFormat="1" applyFont="1" applyFill="1" applyBorder="1" applyAlignment="1" applyProtection="1">
      <alignment vertical="center"/>
    </xf>
    <xf numFmtId="0" fontId="9" fillId="0" borderId="7" xfId="0" applyFont="1" applyBorder="1"/>
    <xf numFmtId="0" fontId="9" fillId="0" borderId="0" xfId="0" applyFont="1" applyBorder="1"/>
    <xf numFmtId="0" fontId="10" fillId="0" borderId="0" xfId="0" applyFont="1" applyBorder="1"/>
    <xf numFmtId="3" fontId="9" fillId="0" borderId="8" xfId="0" applyNumberFormat="1" applyFont="1" applyFill="1" applyBorder="1"/>
    <xf numFmtId="3" fontId="9" fillId="0" borderId="9" xfId="0" applyNumberFormat="1" applyFont="1" applyFill="1" applyBorder="1"/>
    <xf numFmtId="3" fontId="9" fillId="0" borderId="23" xfId="0" applyNumberFormat="1" applyFont="1" applyFill="1" applyBorder="1"/>
    <xf numFmtId="165" fontId="9" fillId="0" borderId="9" xfId="0" applyNumberFormat="1" applyFont="1" applyFill="1" applyBorder="1"/>
    <xf numFmtId="165" fontId="9" fillId="0" borderId="24" xfId="0" applyNumberFormat="1" applyFont="1" applyFill="1" applyBorder="1"/>
    <xf numFmtId="4" fontId="9" fillId="0" borderId="0" xfId="0" applyNumberFormat="1" applyFont="1"/>
    <xf numFmtId="165" fontId="4" fillId="4" borderId="31" xfId="0" applyNumberFormat="1" applyFont="1" applyFill="1" applyBorder="1"/>
    <xf numFmtId="165" fontId="4" fillId="4" borderId="32" xfId="0" applyNumberFormat="1" applyFont="1" applyFill="1" applyBorder="1"/>
    <xf numFmtId="0" fontId="4" fillId="6" borderId="2" xfId="0" applyNumberFormat="1" applyFont="1" applyFill="1" applyBorder="1" applyAlignment="1" applyProtection="1">
      <alignment vertical="center"/>
    </xf>
    <xf numFmtId="0" fontId="4" fillId="6" borderId="3" xfId="0" applyFont="1" applyFill="1" applyBorder="1"/>
    <xf numFmtId="0" fontId="0" fillId="6" borderId="3" xfId="0" applyFill="1" applyBorder="1"/>
    <xf numFmtId="3" fontId="4" fillId="6" borderId="5" xfId="0" applyNumberFormat="1" applyFont="1" applyFill="1" applyBorder="1" applyAlignment="1" applyProtection="1">
      <alignment vertical="center"/>
    </xf>
    <xf numFmtId="165" fontId="4" fillId="7" borderId="13" xfId="0" applyNumberFormat="1" applyFont="1" applyFill="1" applyBorder="1"/>
    <xf numFmtId="165" fontId="4" fillId="7" borderId="33" xfId="0" applyNumberFormat="1" applyFont="1" applyFill="1" applyBorder="1"/>
    <xf numFmtId="0" fontId="6" fillId="2" borderId="34" xfId="0" applyFont="1" applyFill="1" applyBorder="1"/>
    <xf numFmtId="0" fontId="0" fillId="2" borderId="35" xfId="0" applyFill="1" applyBorder="1"/>
    <xf numFmtId="0" fontId="4" fillId="2" borderId="35" xfId="0" applyNumberFormat="1" applyFont="1" applyFill="1" applyBorder="1" applyAlignment="1" applyProtection="1">
      <alignment vertical="center"/>
    </xf>
    <xf numFmtId="3" fontId="4" fillId="2" borderId="36" xfId="0" applyNumberFormat="1" applyFont="1" applyFill="1" applyBorder="1" applyAlignment="1" applyProtection="1">
      <alignment vertical="center"/>
    </xf>
    <xf numFmtId="3" fontId="4" fillId="2" borderId="15" xfId="0" applyNumberFormat="1" applyFont="1" applyFill="1" applyBorder="1" applyAlignment="1" applyProtection="1">
      <alignment vertical="center"/>
    </xf>
    <xf numFmtId="3" fontId="4" fillId="8" borderId="37" xfId="0" applyNumberFormat="1" applyFont="1" applyFill="1" applyBorder="1" applyAlignment="1" applyProtection="1">
      <alignment vertical="center"/>
    </xf>
    <xf numFmtId="165" fontId="0" fillId="8" borderId="28" xfId="0" applyNumberFormat="1" applyFont="1" applyFill="1" applyBorder="1"/>
    <xf numFmtId="165" fontId="0" fillId="8" borderId="30" xfId="0" applyNumberFormat="1" applyFont="1" applyFill="1" applyBorder="1"/>
    <xf numFmtId="0" fontId="4" fillId="0" borderId="17" xfId="0" applyFont="1" applyBorder="1"/>
    <xf numFmtId="0" fontId="0" fillId="0" borderId="18" xfId="0" applyNumberFormat="1" applyFill="1" applyBorder="1" applyAlignment="1" applyProtection="1"/>
    <xf numFmtId="3" fontId="0" fillId="0" borderId="19" xfId="0" applyNumberFormat="1" applyFont="1" applyFill="1" applyBorder="1" applyAlignment="1" applyProtection="1"/>
    <xf numFmtId="3" fontId="0" fillId="0" borderId="20" xfId="0" applyNumberFormat="1" applyFont="1" applyFill="1" applyBorder="1" applyAlignment="1" applyProtection="1"/>
    <xf numFmtId="3" fontId="0" fillId="0" borderId="21" xfId="0" applyNumberFormat="1" applyFont="1" applyFill="1" applyBorder="1" applyAlignment="1" applyProtection="1"/>
    <xf numFmtId="0" fontId="11" fillId="0" borderId="0" xfId="0" applyFont="1" applyBorder="1"/>
    <xf numFmtId="0" fontId="10" fillId="0" borderId="0" xfId="0" applyNumberFormat="1" applyFont="1" applyFill="1" applyBorder="1" applyAlignment="1" applyProtection="1"/>
    <xf numFmtId="3" fontId="11" fillId="0" borderId="8" xfId="0" applyNumberFormat="1" applyFont="1" applyFill="1" applyBorder="1" applyAlignment="1" applyProtection="1"/>
    <xf numFmtId="3" fontId="11" fillId="5" borderId="9" xfId="0" applyNumberFormat="1" applyFont="1" applyFill="1" applyBorder="1" applyAlignment="1" applyProtection="1"/>
    <xf numFmtId="3" fontId="11" fillId="5" borderId="23" xfId="0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3" fontId="0" fillId="0" borderId="8" xfId="0" applyNumberFormat="1" applyFont="1" applyFill="1" applyBorder="1" applyAlignment="1" applyProtection="1"/>
    <xf numFmtId="3" fontId="0" fillId="0" borderId="9" xfId="0" applyNumberFormat="1" applyFont="1" applyFill="1" applyBorder="1" applyAlignment="1" applyProtection="1"/>
    <xf numFmtId="3" fontId="0" fillId="0" borderId="23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3" fontId="11" fillId="0" borderId="9" xfId="0" applyNumberFormat="1" applyFont="1" applyFill="1" applyBorder="1" applyAlignment="1" applyProtection="1"/>
    <xf numFmtId="3" fontId="11" fillId="0" borderId="23" xfId="0" applyNumberFormat="1" applyFont="1" applyFill="1" applyBorder="1" applyAlignment="1" applyProtection="1"/>
    <xf numFmtId="0" fontId="9" fillId="0" borderId="0" xfId="0" applyFont="1" applyFill="1" applyBorder="1"/>
    <xf numFmtId="3" fontId="12" fillId="5" borderId="9" xfId="0" applyNumberFormat="1" applyFont="1" applyFill="1" applyBorder="1" applyAlignment="1" applyProtection="1"/>
    <xf numFmtId="3" fontId="12" fillId="5" borderId="23" xfId="0" applyNumberFormat="1" applyFont="1" applyFill="1" applyBorder="1" applyAlignment="1" applyProtection="1"/>
    <xf numFmtId="0" fontId="4" fillId="0" borderId="7" xfId="0" applyNumberFormat="1" applyFont="1" applyFill="1" applyBorder="1" applyAlignment="1" applyProtection="1">
      <alignment vertical="center"/>
    </xf>
    <xf numFmtId="0" fontId="9" fillId="0" borderId="0" xfId="0" applyNumberFormat="1" applyFont="1" applyFill="1" applyBorder="1" applyAlignment="1" applyProtection="1">
      <alignment vertical="center"/>
    </xf>
    <xf numFmtId="0" fontId="9" fillId="0" borderId="23" xfId="0" applyNumberFormat="1" applyFont="1" applyFill="1" applyBorder="1" applyAlignment="1" applyProtection="1">
      <alignment vertical="center"/>
    </xf>
    <xf numFmtId="0" fontId="13" fillId="0" borderId="38" xfId="0" applyFont="1" applyBorder="1"/>
    <xf numFmtId="0" fontId="13" fillId="0" borderId="39" xfId="0" applyFont="1" applyBorder="1"/>
    <xf numFmtId="3" fontId="0" fillId="0" borderId="40" xfId="0" applyNumberFormat="1" applyFont="1" applyFill="1" applyBorder="1" applyAlignment="1" applyProtection="1"/>
    <xf numFmtId="3" fontId="0" fillId="0" borderId="41" xfId="0" applyNumberFormat="1" applyFont="1" applyFill="1" applyBorder="1" applyAlignment="1" applyProtection="1"/>
    <xf numFmtId="3" fontId="0" fillId="0" borderId="42" xfId="0" applyNumberFormat="1" applyFont="1" applyFill="1" applyBorder="1" applyAlignment="1" applyProtection="1"/>
    <xf numFmtId="165" fontId="0" fillId="0" borderId="41" xfId="0" applyNumberFormat="1" applyFont="1" applyFill="1" applyBorder="1"/>
    <xf numFmtId="165" fontId="0" fillId="0" borderId="32" xfId="0" applyNumberFormat="1" applyFont="1" applyFill="1" applyBorder="1"/>
    <xf numFmtId="0" fontId="4" fillId="6" borderId="7" xfId="0" applyFont="1" applyFill="1" applyBorder="1"/>
    <xf numFmtId="0" fontId="4" fillId="6" borderId="0" xfId="0" applyFont="1" applyFill="1"/>
    <xf numFmtId="3" fontId="4" fillId="6" borderId="8" xfId="0" applyNumberFormat="1" applyFont="1" applyFill="1" applyBorder="1" applyAlignment="1" applyProtection="1"/>
    <xf numFmtId="3" fontId="4" fillId="6" borderId="9" xfId="0" applyNumberFormat="1" applyFont="1" applyFill="1" applyBorder="1" applyAlignment="1" applyProtection="1"/>
    <xf numFmtId="3" fontId="4" fillId="6" borderId="23" xfId="0" applyNumberFormat="1" applyFont="1" applyFill="1" applyBorder="1" applyAlignment="1" applyProtection="1"/>
    <xf numFmtId="0" fontId="4" fillId="6" borderId="43" xfId="0" applyNumberFormat="1" applyFont="1" applyFill="1" applyBorder="1" applyAlignment="1" applyProtection="1">
      <alignment vertical="center"/>
    </xf>
    <xf numFmtId="0" fontId="0" fillId="6" borderId="44" xfId="0" applyFill="1" applyBorder="1"/>
    <xf numFmtId="3" fontId="4" fillId="6" borderId="45" xfId="0" applyNumberFormat="1" applyFont="1" applyFill="1" applyBorder="1" applyAlignment="1" applyProtection="1">
      <alignment vertical="center"/>
    </xf>
    <xf numFmtId="3" fontId="4" fillId="6" borderId="46" xfId="0" applyNumberFormat="1" applyFont="1" applyFill="1" applyBorder="1" applyAlignment="1" applyProtection="1">
      <alignment vertical="center"/>
    </xf>
    <xf numFmtId="3" fontId="4" fillId="6" borderId="47" xfId="0" applyNumberFormat="1" applyFont="1" applyFill="1" applyBorder="1" applyAlignment="1" applyProtection="1">
      <alignment vertical="center"/>
    </xf>
    <xf numFmtId="165" fontId="4" fillId="7" borderId="28" xfId="0" applyNumberFormat="1" applyFont="1" applyFill="1" applyBorder="1"/>
    <xf numFmtId="0" fontId="4" fillId="0" borderId="3" xfId="0" applyNumberFormat="1" applyFont="1" applyFill="1" applyBorder="1" applyAlignment="1" applyProtection="1">
      <alignment vertical="center"/>
    </xf>
    <xf numFmtId="0" fontId="0" fillId="0" borderId="3" xfId="0" applyFill="1" applyBorder="1"/>
    <xf numFmtId="3" fontId="4" fillId="0" borderId="3" xfId="0" applyNumberFormat="1" applyFont="1" applyFill="1" applyBorder="1" applyAlignment="1" applyProtection="1">
      <alignment vertical="center"/>
    </xf>
    <xf numFmtId="0" fontId="4" fillId="0" borderId="0" xfId="0" applyNumberFormat="1" applyFont="1" applyFill="1" applyBorder="1" applyAlignment="1" applyProtection="1">
      <alignment vertical="center"/>
    </xf>
    <xf numFmtId="0" fontId="0" fillId="0" borderId="0" xfId="0" applyFill="1" applyBorder="1"/>
    <xf numFmtId="3" fontId="9" fillId="0" borderId="0" xfId="0" applyNumberFormat="1" applyFont="1" applyFill="1" applyBorder="1" applyAlignment="1" applyProtection="1">
      <alignment vertical="center"/>
    </xf>
    <xf numFmtId="3" fontId="14" fillId="0" borderId="0" xfId="0" applyNumberFormat="1" applyFont="1" applyFill="1" applyBorder="1" applyAlignment="1" applyProtection="1">
      <alignment vertical="center"/>
    </xf>
    <xf numFmtId="3" fontId="4" fillId="0" borderId="0" xfId="0" applyNumberFormat="1" applyFont="1" applyFill="1" applyBorder="1" applyAlignment="1" applyProtection="1">
      <alignment vertical="center"/>
    </xf>
    <xf numFmtId="0" fontId="3" fillId="0" borderId="0" xfId="0" applyFont="1" applyFill="1"/>
    <xf numFmtId="3" fontId="3" fillId="0" borderId="0" xfId="0" applyNumberFormat="1" applyFont="1" applyFill="1"/>
    <xf numFmtId="3" fontId="15" fillId="0" borderId="0" xfId="0" applyNumberFormat="1" applyFont="1" applyFill="1"/>
    <xf numFmtId="3" fontId="16" fillId="0" borderId="0" xfId="0" applyNumberFormat="1" applyFont="1" applyFill="1"/>
    <xf numFmtId="3" fontId="3" fillId="0" borderId="0" xfId="0" applyNumberFormat="1" applyFont="1" applyFill="1" applyBorder="1" applyAlignment="1" applyProtection="1">
      <alignment vertical="center"/>
    </xf>
    <xf numFmtId="3" fontId="8" fillId="0" borderId="0" xfId="0" applyNumberFormat="1" applyFont="1" applyFill="1" applyBorder="1" applyAlignment="1" applyProtection="1">
      <alignment vertical="center"/>
    </xf>
    <xf numFmtId="3" fontId="2" fillId="0" borderId="0" xfId="0" applyNumberFormat="1" applyFont="1" applyFill="1"/>
  </cellXfs>
  <cellStyles count="5">
    <cellStyle name="Normální" xfId="0" builtinId="0"/>
    <cellStyle name="normální 2" xfId="2"/>
    <cellStyle name="Normální 3" xfId="3"/>
    <cellStyle name="normální_čerpání příjmů 5-2005" xfId="1"/>
    <cellStyle name="Procenta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dlickama/AppData/Local/Microsoft/Windows/Temporary%20Internet%20Files/Content.Outlook/L40XGP1X/I.%20pololet&#237;%20ZMOb/plni&#269;ka%20k%2031.3.20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dlickama/AppData/Local/Microsoft/Windows/Temporary%20Internet%20Files/Content.Outlook/L40XGP1X/plni&#269;ka%20k%2031.3.200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larcikovave/Desktop/Documents/2013/Hospoda&#345;en&#237;%20%20I.%20pololet&#237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dlickama/AppData/Local/Microsoft/Windows/Temporary%20Internet%20Files/Content.Outlook/SLUSGVAT/p&#345;&#237;jmy%20v&#253;daje%20transfery%20(123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INPUTS"/>
      <sheetName val="Souhrnný report BILANCE"/>
      <sheetName val="Souhrnny report PRIJMY"/>
      <sheetName val="Souhrnny report VYDAJE"/>
      <sheetName val="OSŠ"/>
      <sheetName val="OMH"/>
      <sheetName val="OSM"/>
      <sheetName val="OSČ"/>
      <sheetName val="OFR"/>
      <sheetName val="OIV"/>
      <sheetName val="KT"/>
      <sheetName val="VS"/>
      <sheetName val="VS KT"/>
      <sheetName val="akce"/>
      <sheetName val="mzdy"/>
      <sheetName val="upozornění"/>
      <sheetName val="kontroly"/>
      <sheetName val="číselník"/>
      <sheetName val="Prijmy"/>
      <sheetName val="Vydaje"/>
      <sheetName val="manuál"/>
      <sheetName val="DEF PR"/>
      <sheetName val="DEF VY"/>
      <sheetName val="DEF INPUTS"/>
      <sheetName val="DEF OSŠ"/>
      <sheetName val="DEF OMH"/>
      <sheetName val="DEF OSM"/>
      <sheetName val="DEF OSČ"/>
      <sheetName val="DEF OFR"/>
      <sheetName val="DEF OIV"/>
      <sheetName val="DEF KT"/>
      <sheetName val="DEF VS"/>
      <sheetName val="prografy"/>
      <sheetName val="zaokrouhlenoSRB"/>
      <sheetName val="zaokrouhlenoSRP"/>
      <sheetName val="zaokrouhlenoSRV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42">
          <cell r="C42" t="str">
            <v>měsíc</v>
          </cell>
        </row>
        <row r="43">
          <cell r="B43">
            <v>1</v>
          </cell>
          <cell r="C43" t="str">
            <v>31.1.</v>
          </cell>
        </row>
        <row r="44">
          <cell r="B44">
            <v>2</v>
          </cell>
          <cell r="C44" t="str">
            <v>28.2.</v>
          </cell>
        </row>
        <row r="45">
          <cell r="B45">
            <v>3</v>
          </cell>
          <cell r="C45" t="str">
            <v>31.3.</v>
          </cell>
        </row>
        <row r="46">
          <cell r="B46">
            <v>4</v>
          </cell>
          <cell r="C46" t="str">
            <v>30.4.</v>
          </cell>
        </row>
        <row r="47">
          <cell r="B47">
            <v>5</v>
          </cell>
          <cell r="C47" t="str">
            <v>31.5.</v>
          </cell>
        </row>
        <row r="48">
          <cell r="B48">
            <v>6</v>
          </cell>
          <cell r="C48" t="str">
            <v>30.6.</v>
          </cell>
        </row>
        <row r="49">
          <cell r="B49">
            <v>7</v>
          </cell>
          <cell r="C49" t="str">
            <v>31.7.</v>
          </cell>
        </row>
        <row r="50">
          <cell r="B50">
            <v>8</v>
          </cell>
          <cell r="C50" t="str">
            <v>31.8.</v>
          </cell>
        </row>
        <row r="51">
          <cell r="B51">
            <v>9</v>
          </cell>
          <cell r="C51" t="str">
            <v>30.9.</v>
          </cell>
        </row>
        <row r="52">
          <cell r="B52">
            <v>10</v>
          </cell>
          <cell r="C52" t="str">
            <v>31.10.</v>
          </cell>
        </row>
        <row r="53">
          <cell r="B53">
            <v>11</v>
          </cell>
          <cell r="C53" t="str">
            <v>30.11.</v>
          </cell>
        </row>
        <row r="54">
          <cell r="B54">
            <v>12</v>
          </cell>
          <cell r="C54" t="str">
            <v>31.12.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INPUTS"/>
      <sheetName val="Souhrnný report BILANCE"/>
      <sheetName val="Souhrnny report PRIJMY"/>
      <sheetName val="Souhrnny report VYDAJE"/>
      <sheetName val="OSŠ"/>
      <sheetName val="OMH"/>
      <sheetName val="OSM"/>
      <sheetName val="OSČ"/>
      <sheetName val="OFR"/>
      <sheetName val="OIV"/>
      <sheetName val="KT"/>
      <sheetName val="VS"/>
      <sheetName val="VS KT"/>
      <sheetName val="akce"/>
      <sheetName val="mzdy"/>
      <sheetName val="upozornění"/>
      <sheetName val="kontroly"/>
      <sheetName val="číselník"/>
      <sheetName val="Prijmy"/>
      <sheetName val="Vydaje"/>
      <sheetName val="manuál"/>
      <sheetName val="DEF PR"/>
      <sheetName val="DEF VY"/>
      <sheetName val="DEF INPUTS"/>
      <sheetName val="DEF OSŠ"/>
      <sheetName val="DEF OMH"/>
      <sheetName val="DEF OSM"/>
      <sheetName val="DEF OSČ"/>
      <sheetName val="DEF OFR"/>
      <sheetName val="DEF OIV"/>
      <sheetName val="DEF KT"/>
      <sheetName val="DEF VS"/>
      <sheetName val="prografy"/>
      <sheetName val="zaokrouhlenoSRB"/>
      <sheetName val="zaokrouhlenoSRP"/>
      <sheetName val="zaokrouhlenoSRV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42">
          <cell r="C42" t="str">
            <v>měsíc</v>
          </cell>
        </row>
        <row r="43">
          <cell r="B43">
            <v>1</v>
          </cell>
          <cell r="C43" t="str">
            <v>31.1.</v>
          </cell>
        </row>
        <row r="44">
          <cell r="B44">
            <v>2</v>
          </cell>
          <cell r="C44" t="str">
            <v>28.2.</v>
          </cell>
        </row>
        <row r="45">
          <cell r="B45">
            <v>3</v>
          </cell>
          <cell r="C45" t="str">
            <v>31.3.</v>
          </cell>
        </row>
        <row r="46">
          <cell r="B46">
            <v>4</v>
          </cell>
          <cell r="C46" t="str">
            <v>30.4.</v>
          </cell>
        </row>
        <row r="47">
          <cell r="B47">
            <v>5</v>
          </cell>
          <cell r="C47" t="str">
            <v>31.5.</v>
          </cell>
        </row>
        <row r="48">
          <cell r="B48">
            <v>6</v>
          </cell>
          <cell r="C48" t="str">
            <v>30.6.</v>
          </cell>
        </row>
        <row r="49">
          <cell r="B49">
            <v>7</v>
          </cell>
          <cell r="C49" t="str">
            <v>31.7.</v>
          </cell>
        </row>
        <row r="50">
          <cell r="B50">
            <v>8</v>
          </cell>
          <cell r="C50" t="str">
            <v>31.8.</v>
          </cell>
        </row>
        <row r="51">
          <cell r="B51">
            <v>9</v>
          </cell>
          <cell r="C51" t="str">
            <v>30.9.</v>
          </cell>
        </row>
        <row r="52">
          <cell r="B52">
            <v>10</v>
          </cell>
          <cell r="C52" t="str">
            <v>31.10.</v>
          </cell>
        </row>
        <row r="53">
          <cell r="B53">
            <v>11</v>
          </cell>
          <cell r="C53" t="str">
            <v>30.11.</v>
          </cell>
        </row>
        <row r="54">
          <cell r="B54">
            <v>12</v>
          </cell>
          <cell r="C54" t="str">
            <v>31.12.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říjmy tab. č. 1"/>
      <sheetName val="Výdaje tab. č. 2"/>
      <sheetName val="Transfery tab. č.3 "/>
      <sheetName val="Příjmy tab.č. 4a"/>
      <sheetName val="Výdaje odpa tab.č.4b"/>
      <sheetName val="Kap.výdaje tab.č.4c"/>
      <sheetName val="Kapitálové výdaje tab.č.5"/>
      <sheetName val="Výsledek hosp. PO tab. č. 6 "/>
      <sheetName val="Graf1"/>
      <sheetName val="Graf 2"/>
      <sheetName val="Zkratky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říjmy tab. č. 1 "/>
      <sheetName val="Výdaje tab. č. 2 "/>
      <sheetName val="Transfery tab. č.3 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9"/>
  <sheetViews>
    <sheetView showGridLines="0" tabSelected="1" zoomScale="120" zoomScaleNormal="120" workbookViewId="0">
      <selection activeCell="H33" sqref="H33"/>
    </sheetView>
  </sheetViews>
  <sheetFormatPr defaultRowHeight="12.75" x14ac:dyDescent="0.2"/>
  <cols>
    <col min="1" max="1" width="7.28515625" customWidth="1"/>
    <col min="2" max="2" width="2.5703125" customWidth="1"/>
    <col min="3" max="3" width="53.42578125" customWidth="1"/>
    <col min="4" max="7" width="12.7109375" customWidth="1"/>
    <col min="8" max="8" width="12.85546875" customWidth="1"/>
    <col min="10" max="10" width="9.5703125" style="2" bestFit="1" customWidth="1"/>
  </cols>
  <sheetData>
    <row r="1" spans="1:9" x14ac:dyDescent="0.2">
      <c r="A1" s="1"/>
      <c r="B1" s="1"/>
      <c r="C1" s="1"/>
      <c r="D1" s="1"/>
      <c r="E1" s="1"/>
      <c r="F1" s="1"/>
      <c r="G1" s="1"/>
      <c r="H1" s="1"/>
    </row>
    <row r="2" spans="1:9" ht="18" x14ac:dyDescent="0.25">
      <c r="A2" s="3" t="s">
        <v>0</v>
      </c>
      <c r="B2" s="3"/>
      <c r="C2" s="3"/>
      <c r="D2" s="3"/>
      <c r="E2" s="3"/>
      <c r="F2" s="3"/>
      <c r="G2" s="4"/>
      <c r="H2" s="4"/>
    </row>
    <row r="3" spans="1:9" ht="18" customHeight="1" thickBot="1" x14ac:dyDescent="0.3">
      <c r="A3" s="5" t="s">
        <v>1</v>
      </c>
      <c r="B3" s="6"/>
      <c r="C3" s="6"/>
      <c r="D3" s="6"/>
      <c r="E3" s="7" t="s">
        <v>2</v>
      </c>
      <c r="F3" s="8"/>
      <c r="G3" s="8"/>
      <c r="H3" s="6"/>
    </row>
    <row r="4" spans="1:9" x14ac:dyDescent="0.2">
      <c r="A4" s="9"/>
      <c r="B4" s="10"/>
      <c r="C4" s="11"/>
      <c r="D4" s="12" t="s">
        <v>3</v>
      </c>
      <c r="E4" s="13" t="s">
        <v>4</v>
      </c>
      <c r="F4" s="13" t="s">
        <v>5</v>
      </c>
      <c r="G4" s="13" t="s">
        <v>6</v>
      </c>
      <c r="H4" s="14" t="s">
        <v>7</v>
      </c>
    </row>
    <row r="5" spans="1:9" ht="15.75" x14ac:dyDescent="0.25">
      <c r="A5" s="15"/>
      <c r="B5" s="16"/>
      <c r="C5" s="17" t="s">
        <v>8</v>
      </c>
      <c r="D5" s="18" t="s">
        <v>9</v>
      </c>
      <c r="E5" s="19" t="s">
        <v>9</v>
      </c>
      <c r="F5" s="19" t="s">
        <v>10</v>
      </c>
      <c r="G5" s="20" t="s">
        <v>11</v>
      </c>
      <c r="H5" s="21" t="s">
        <v>11</v>
      </c>
    </row>
    <row r="6" spans="1:9" ht="13.5" thickBot="1" x14ac:dyDescent="0.25">
      <c r="A6" s="22"/>
      <c r="B6" s="23"/>
      <c r="C6" s="24"/>
      <c r="D6" s="25" t="s">
        <v>12</v>
      </c>
      <c r="E6" s="26" t="s">
        <v>12</v>
      </c>
      <c r="F6" s="26" t="s">
        <v>13</v>
      </c>
      <c r="G6" s="27">
        <v>100</v>
      </c>
      <c r="H6" s="28">
        <v>100</v>
      </c>
    </row>
    <row r="7" spans="1:9" ht="8.25" customHeight="1" thickBot="1" x14ac:dyDescent="0.25">
      <c r="C7" s="29"/>
      <c r="D7" s="30"/>
      <c r="E7" s="30"/>
      <c r="F7" s="30"/>
      <c r="G7" s="30"/>
      <c r="H7" s="30"/>
      <c r="I7" s="29"/>
    </row>
    <row r="8" spans="1:9" x14ac:dyDescent="0.2">
      <c r="A8" s="31" t="s">
        <v>14</v>
      </c>
      <c r="B8" s="10"/>
      <c r="C8" s="10"/>
      <c r="D8" s="32">
        <v>1</v>
      </c>
      <c r="E8" s="32">
        <v>2</v>
      </c>
      <c r="F8" s="33">
        <v>3</v>
      </c>
      <c r="G8" s="33">
        <v>4</v>
      </c>
      <c r="H8" s="34">
        <v>5</v>
      </c>
    </row>
    <row r="9" spans="1:9" ht="12.75" customHeight="1" x14ac:dyDescent="0.2">
      <c r="A9" s="35"/>
      <c r="B9" s="36"/>
      <c r="C9" s="36" t="s">
        <v>15</v>
      </c>
      <c r="D9" s="37">
        <v>7724</v>
      </c>
      <c r="E9" s="38">
        <v>7275</v>
      </c>
      <c r="F9" s="39">
        <v>5334</v>
      </c>
      <c r="G9" s="40">
        <f>IF(D9&gt;0,F9/D9,0%)</f>
        <v>0.69057483169342315</v>
      </c>
      <c r="H9" s="41">
        <f>IF(E9&gt;0,F9/E9,0%)</f>
        <v>0.73319587628865979</v>
      </c>
    </row>
    <row r="10" spans="1:9" x14ac:dyDescent="0.2">
      <c r="A10" s="42"/>
      <c r="B10" s="29"/>
      <c r="C10" s="29" t="s">
        <v>16</v>
      </c>
      <c r="D10" s="43">
        <v>8044</v>
      </c>
      <c r="E10" s="44">
        <v>13623</v>
      </c>
      <c r="F10" s="45">
        <v>12148</v>
      </c>
      <c r="G10" s="46">
        <f>IF(D10&gt;0,F10/D10,0%)</f>
        <v>1.5101939333664844</v>
      </c>
      <c r="H10" s="47">
        <f t="shared" ref="H10:H55" si="0">IF(E10&gt;0,F10/E10,0%)</f>
        <v>0.8917272260148279</v>
      </c>
    </row>
    <row r="11" spans="1:9" x14ac:dyDescent="0.2">
      <c r="A11" s="42"/>
      <c r="B11" s="29"/>
      <c r="C11" s="29" t="s">
        <v>17</v>
      </c>
      <c r="D11" s="43">
        <v>33197</v>
      </c>
      <c r="E11" s="44">
        <v>36389</v>
      </c>
      <c r="F11" s="45">
        <v>36291</v>
      </c>
      <c r="G11" s="46">
        <f>IF(D11&gt;0,F11/D11,0%)</f>
        <v>1.0932011928788745</v>
      </c>
      <c r="H11" s="47">
        <f t="shared" si="0"/>
        <v>0.9973068784522795</v>
      </c>
    </row>
    <row r="12" spans="1:9" x14ac:dyDescent="0.2">
      <c r="A12" s="42"/>
      <c r="B12" s="29"/>
      <c r="C12" s="29" t="s">
        <v>18</v>
      </c>
      <c r="D12" s="43">
        <v>2100</v>
      </c>
      <c r="E12" s="44">
        <v>2156</v>
      </c>
      <c r="F12" s="45">
        <v>2141</v>
      </c>
      <c r="G12" s="46">
        <f>IF(D12&gt;0,F12/D12,0%)</f>
        <v>1.0195238095238095</v>
      </c>
      <c r="H12" s="47">
        <f t="shared" si="0"/>
        <v>0.9930426716141002</v>
      </c>
    </row>
    <row r="13" spans="1:9" x14ac:dyDescent="0.2">
      <c r="A13" s="48" t="s">
        <v>19</v>
      </c>
      <c r="B13" s="49" t="s">
        <v>20</v>
      </c>
      <c r="C13" s="50"/>
      <c r="D13" s="51">
        <f>SUM(D9:D12)</f>
        <v>51065</v>
      </c>
      <c r="E13" s="52">
        <f>SUM(E9:E12)</f>
        <v>59443</v>
      </c>
      <c r="F13" s="53">
        <f>SUM(F9:F12)</f>
        <v>55914</v>
      </c>
      <c r="G13" s="54">
        <f>IF(D13&gt;0,F13/D13,0%)</f>
        <v>1.0949574072260844</v>
      </c>
      <c r="H13" s="55">
        <f t="shared" si="0"/>
        <v>0.94063220227781241</v>
      </c>
    </row>
    <row r="14" spans="1:9" x14ac:dyDescent="0.2">
      <c r="A14" s="35" t="s">
        <v>21</v>
      </c>
      <c r="B14" s="36"/>
      <c r="C14" s="56" t="s">
        <v>22</v>
      </c>
      <c r="D14" s="57">
        <v>2561</v>
      </c>
      <c r="E14" s="58">
        <v>2561</v>
      </c>
      <c r="F14" s="59">
        <v>2470</v>
      </c>
      <c r="G14" s="40">
        <f t="shared" ref="G14:G55" si="1">IF(D14&gt;0,F14/D14,0%)</f>
        <v>0.96446700507614214</v>
      </c>
      <c r="H14" s="41">
        <f t="shared" si="0"/>
        <v>0.96446700507614214</v>
      </c>
    </row>
    <row r="15" spans="1:9" x14ac:dyDescent="0.2">
      <c r="A15" s="48" t="s">
        <v>23</v>
      </c>
      <c r="B15" s="49" t="s">
        <v>24</v>
      </c>
      <c r="C15" s="50"/>
      <c r="D15" s="51">
        <f>SUM(D14:D14)</f>
        <v>2561</v>
      </c>
      <c r="E15" s="52">
        <f>SUM(E14:E14)</f>
        <v>2561</v>
      </c>
      <c r="F15" s="60">
        <f>SUM(F14:F14)</f>
        <v>2470</v>
      </c>
      <c r="G15" s="54">
        <f t="shared" si="1"/>
        <v>0.96446700507614214</v>
      </c>
      <c r="H15" s="55">
        <f t="shared" si="0"/>
        <v>0.96446700507614214</v>
      </c>
    </row>
    <row r="16" spans="1:9" x14ac:dyDescent="0.2">
      <c r="A16" s="35"/>
      <c r="B16" s="36"/>
      <c r="C16" s="36" t="s">
        <v>25</v>
      </c>
      <c r="D16" s="37">
        <v>492</v>
      </c>
      <c r="E16" s="38">
        <v>492</v>
      </c>
      <c r="F16" s="39">
        <v>362</v>
      </c>
      <c r="G16" s="40">
        <f t="shared" si="1"/>
        <v>0.73577235772357719</v>
      </c>
      <c r="H16" s="41">
        <f t="shared" si="0"/>
        <v>0.73577235772357719</v>
      </c>
    </row>
    <row r="17" spans="1:12" x14ac:dyDescent="0.2">
      <c r="A17" s="42"/>
      <c r="B17" s="29"/>
      <c r="C17" s="29" t="s">
        <v>26</v>
      </c>
      <c r="D17" s="43">
        <v>390</v>
      </c>
      <c r="E17" s="44">
        <v>422</v>
      </c>
      <c r="F17" s="45">
        <v>221</v>
      </c>
      <c r="G17" s="46">
        <f t="shared" si="1"/>
        <v>0.56666666666666665</v>
      </c>
      <c r="H17" s="47">
        <f t="shared" si="0"/>
        <v>0.523696682464455</v>
      </c>
    </row>
    <row r="18" spans="1:12" x14ac:dyDescent="0.2">
      <c r="A18" s="61"/>
      <c r="B18" s="62"/>
      <c r="C18" s="63" t="s">
        <v>27</v>
      </c>
      <c r="D18" s="64">
        <v>16570</v>
      </c>
      <c r="E18" s="65">
        <v>17141</v>
      </c>
      <c r="F18" s="66">
        <v>14561</v>
      </c>
      <c r="G18" s="46">
        <f t="shared" si="1"/>
        <v>0.87875678937839474</v>
      </c>
      <c r="H18" s="47">
        <f t="shared" si="0"/>
        <v>0.8494836940668572</v>
      </c>
      <c r="I18" s="29"/>
      <c r="K18" s="67"/>
    </row>
    <row r="19" spans="1:12" x14ac:dyDescent="0.2">
      <c r="A19" s="48" t="s">
        <v>28</v>
      </c>
      <c r="B19" s="49" t="s">
        <v>29</v>
      </c>
      <c r="C19" s="50"/>
      <c r="D19" s="51">
        <f>SUM(D16:D18)</f>
        <v>17452</v>
      </c>
      <c r="E19" s="52">
        <f>SUM(E16:E18)</f>
        <v>18055</v>
      </c>
      <c r="F19" s="60">
        <f>SUM(F16:F18)</f>
        <v>15144</v>
      </c>
      <c r="G19" s="54">
        <f t="shared" si="1"/>
        <v>0.86775154710061886</v>
      </c>
      <c r="H19" s="55">
        <f t="shared" si="0"/>
        <v>0.83877042370534483</v>
      </c>
      <c r="L19" s="68"/>
    </row>
    <row r="20" spans="1:12" x14ac:dyDescent="0.2">
      <c r="A20" s="35"/>
      <c r="B20" s="36"/>
      <c r="C20" s="36" t="s">
        <v>30</v>
      </c>
      <c r="D20" s="37">
        <v>94568</v>
      </c>
      <c r="E20" s="38">
        <v>106801</v>
      </c>
      <c r="F20" s="39">
        <v>96131</v>
      </c>
      <c r="G20" s="40">
        <f t="shared" si="1"/>
        <v>1.0165277895271128</v>
      </c>
      <c r="H20" s="41">
        <f t="shared" si="0"/>
        <v>0.90009456840291757</v>
      </c>
    </row>
    <row r="21" spans="1:12" s="75" customFormat="1" x14ac:dyDescent="0.2">
      <c r="A21" s="69"/>
      <c r="B21" s="70" t="s">
        <v>31</v>
      </c>
      <c r="C21" s="71"/>
      <c r="D21" s="72">
        <f>SUM(D20)</f>
        <v>94568</v>
      </c>
      <c r="E21" s="73">
        <f>SUM(E20)</f>
        <v>106801</v>
      </c>
      <c r="F21" s="74">
        <f>SUM(F20)</f>
        <v>96131</v>
      </c>
      <c r="G21" s="54">
        <f t="shared" si="1"/>
        <v>1.0165277895271128</v>
      </c>
      <c r="H21" s="55">
        <f t="shared" si="0"/>
        <v>0.90009456840291757</v>
      </c>
      <c r="J21" s="76"/>
    </row>
    <row r="22" spans="1:12" x14ac:dyDescent="0.2">
      <c r="A22" s="35"/>
      <c r="B22" s="36"/>
      <c r="C22" s="36" t="s">
        <v>32</v>
      </c>
      <c r="D22" s="37">
        <v>2927</v>
      </c>
      <c r="E22" s="38">
        <v>2927</v>
      </c>
      <c r="F22" s="39">
        <v>2782</v>
      </c>
      <c r="G22" s="40">
        <f t="shared" si="1"/>
        <v>0.95046122309531944</v>
      </c>
      <c r="H22" s="41">
        <f t="shared" si="0"/>
        <v>0.95046122309531944</v>
      </c>
    </row>
    <row r="23" spans="1:12" s="75" customFormat="1" x14ac:dyDescent="0.2">
      <c r="A23" s="69"/>
      <c r="B23" s="70" t="s">
        <v>33</v>
      </c>
      <c r="C23" s="71"/>
      <c r="D23" s="72">
        <f>SUM(D22)</f>
        <v>2927</v>
      </c>
      <c r="E23" s="73">
        <f>SUM(E22)</f>
        <v>2927</v>
      </c>
      <c r="F23" s="74">
        <f>SUM(F22)</f>
        <v>2782</v>
      </c>
      <c r="G23" s="54">
        <f t="shared" si="1"/>
        <v>0.95046122309531944</v>
      </c>
      <c r="H23" s="55">
        <f t="shared" si="0"/>
        <v>0.95046122309531944</v>
      </c>
      <c r="J23" s="76"/>
    </row>
    <row r="24" spans="1:12" x14ac:dyDescent="0.2">
      <c r="A24" s="35"/>
      <c r="B24" s="36"/>
      <c r="C24" s="36" t="s">
        <v>34</v>
      </c>
      <c r="D24" s="37">
        <v>610</v>
      </c>
      <c r="E24" s="38">
        <v>879</v>
      </c>
      <c r="F24" s="39">
        <v>832</v>
      </c>
      <c r="G24" s="40">
        <f t="shared" si="1"/>
        <v>1.3639344262295081</v>
      </c>
      <c r="H24" s="41">
        <f t="shared" si="0"/>
        <v>0.94653014789533563</v>
      </c>
    </row>
    <row r="25" spans="1:12" s="77" customFormat="1" x14ac:dyDescent="0.2">
      <c r="A25" s="69"/>
      <c r="B25" s="70" t="s">
        <v>35</v>
      </c>
      <c r="C25" s="71"/>
      <c r="D25" s="72">
        <f>SUM(D24)</f>
        <v>610</v>
      </c>
      <c r="E25" s="73">
        <f>SUM(E24)</f>
        <v>879</v>
      </c>
      <c r="F25" s="74">
        <f>SUM(F24)</f>
        <v>832</v>
      </c>
      <c r="G25" s="54">
        <f t="shared" si="1"/>
        <v>1.3639344262295081</v>
      </c>
      <c r="H25" s="55">
        <f t="shared" si="0"/>
        <v>0.94653014789533563</v>
      </c>
      <c r="J25" s="78"/>
    </row>
    <row r="26" spans="1:12" x14ac:dyDescent="0.2">
      <c r="A26" s="35"/>
      <c r="B26" s="36"/>
      <c r="C26" s="36" t="s">
        <v>36</v>
      </c>
      <c r="D26" s="37">
        <v>7420</v>
      </c>
      <c r="E26" s="38">
        <v>9240</v>
      </c>
      <c r="F26" s="39">
        <v>6645</v>
      </c>
      <c r="G26" s="40">
        <f t="shared" si="1"/>
        <v>0.89555256064690025</v>
      </c>
      <c r="H26" s="41">
        <f t="shared" si="0"/>
        <v>0.7191558441558441</v>
      </c>
    </row>
    <row r="27" spans="1:12" x14ac:dyDescent="0.2">
      <c r="A27" s="42"/>
      <c r="B27" s="29"/>
      <c r="C27" s="29" t="s">
        <v>37</v>
      </c>
      <c r="D27" s="43">
        <v>79373</v>
      </c>
      <c r="E27" s="44">
        <v>75488</v>
      </c>
      <c r="F27" s="45">
        <v>75486</v>
      </c>
      <c r="G27" s="46">
        <f t="shared" si="1"/>
        <v>0.95102868733700374</v>
      </c>
      <c r="H27" s="47">
        <f t="shared" si="0"/>
        <v>0.99997350572276389</v>
      </c>
    </row>
    <row r="28" spans="1:12" x14ac:dyDescent="0.2">
      <c r="A28" s="42"/>
      <c r="B28" s="29"/>
      <c r="C28" s="29" t="s">
        <v>38</v>
      </c>
      <c r="D28" s="43">
        <v>4390</v>
      </c>
      <c r="E28" s="44">
        <v>12611</v>
      </c>
      <c r="F28" s="45">
        <v>11747</v>
      </c>
      <c r="G28" s="46">
        <f t="shared" si="1"/>
        <v>2.6758542141230066</v>
      </c>
      <c r="H28" s="47">
        <f t="shared" si="0"/>
        <v>0.93148838315756088</v>
      </c>
      <c r="I28" s="29"/>
    </row>
    <row r="29" spans="1:12" x14ac:dyDescent="0.2">
      <c r="A29" s="48" t="s">
        <v>39</v>
      </c>
      <c r="B29" s="49" t="s">
        <v>40</v>
      </c>
      <c r="C29" s="79"/>
      <c r="D29" s="51">
        <f>SUM(D26:D28)</f>
        <v>91183</v>
      </c>
      <c r="E29" s="52">
        <f>SUM(E26:E28)</f>
        <v>97339</v>
      </c>
      <c r="F29" s="60">
        <f>SUM(F26:F28)</f>
        <v>93878</v>
      </c>
      <c r="G29" s="54">
        <f t="shared" si="1"/>
        <v>1.0295559479288903</v>
      </c>
      <c r="H29" s="55">
        <f t="shared" si="0"/>
        <v>0.96444385087169582</v>
      </c>
    </row>
    <row r="30" spans="1:12" x14ac:dyDescent="0.2">
      <c r="A30" s="35"/>
      <c r="B30" s="36"/>
      <c r="C30" s="36" t="s">
        <v>41</v>
      </c>
      <c r="D30" s="37">
        <v>3110</v>
      </c>
      <c r="E30" s="38">
        <v>2758</v>
      </c>
      <c r="F30" s="39">
        <v>2690</v>
      </c>
      <c r="G30" s="40">
        <f t="shared" si="1"/>
        <v>0.864951768488746</v>
      </c>
      <c r="H30" s="41">
        <f t="shared" si="0"/>
        <v>0.9753444525018129</v>
      </c>
    </row>
    <row r="31" spans="1:12" x14ac:dyDescent="0.2">
      <c r="A31" s="42"/>
      <c r="B31" s="29"/>
      <c r="C31" s="29" t="s">
        <v>42</v>
      </c>
      <c r="D31" s="43">
        <v>58074</v>
      </c>
      <c r="E31" s="44">
        <v>56930</v>
      </c>
      <c r="F31" s="45">
        <v>51382</v>
      </c>
      <c r="G31" s="46">
        <f t="shared" si="1"/>
        <v>0.88476771016289557</v>
      </c>
      <c r="H31" s="47">
        <f t="shared" si="0"/>
        <v>0.90254698752854379</v>
      </c>
    </row>
    <row r="32" spans="1:12" x14ac:dyDescent="0.2">
      <c r="A32" s="42"/>
      <c r="B32" s="29"/>
      <c r="C32" s="29" t="s">
        <v>43</v>
      </c>
      <c r="D32" s="43">
        <v>350</v>
      </c>
      <c r="E32" s="44">
        <v>170</v>
      </c>
      <c r="F32" s="45">
        <v>90</v>
      </c>
      <c r="G32" s="46">
        <f t="shared" si="1"/>
        <v>0.25714285714285712</v>
      </c>
      <c r="H32" s="47">
        <f t="shared" si="0"/>
        <v>0.52941176470588236</v>
      </c>
    </row>
    <row r="33" spans="1:10" x14ac:dyDescent="0.2">
      <c r="A33" s="80" t="s">
        <v>44</v>
      </c>
      <c r="B33" s="81" t="s">
        <v>45</v>
      </c>
      <c r="C33" s="82"/>
      <c r="D33" s="83">
        <f>SUM(D30:D32)</f>
        <v>61534</v>
      </c>
      <c r="E33" s="84">
        <f>SUM(E30:E32)</f>
        <v>59858</v>
      </c>
      <c r="F33" s="85">
        <f>SUM(F30:F32)</f>
        <v>54162</v>
      </c>
      <c r="G33" s="54">
        <f t="shared" si="1"/>
        <v>0.88019631423278188</v>
      </c>
      <c r="H33" s="55">
        <f t="shared" si="0"/>
        <v>0.90484145811754491</v>
      </c>
    </row>
    <row r="34" spans="1:10" x14ac:dyDescent="0.2">
      <c r="A34" s="35"/>
      <c r="B34" s="36"/>
      <c r="C34" s="36" t="s">
        <v>46</v>
      </c>
      <c r="D34" s="37">
        <v>60</v>
      </c>
      <c r="E34" s="38">
        <v>60</v>
      </c>
      <c r="F34" s="39">
        <v>17</v>
      </c>
      <c r="G34" s="40">
        <f t="shared" si="1"/>
        <v>0.28333333333333333</v>
      </c>
      <c r="H34" s="41">
        <f t="shared" si="0"/>
        <v>0.28333333333333333</v>
      </c>
    </row>
    <row r="35" spans="1:10" x14ac:dyDescent="0.2">
      <c r="A35" s="86" t="s">
        <v>47</v>
      </c>
      <c r="B35" s="87" t="s">
        <v>48</v>
      </c>
      <c r="C35" s="87"/>
      <c r="D35" s="51">
        <f>SUM(D34:D34)</f>
        <v>60</v>
      </c>
      <c r="E35" s="52">
        <f>SUM(E34:E34)</f>
        <v>60</v>
      </c>
      <c r="F35" s="60">
        <f>SUM(F34:F34)</f>
        <v>17</v>
      </c>
      <c r="G35" s="54">
        <f t="shared" si="1"/>
        <v>0.28333333333333333</v>
      </c>
      <c r="H35" s="55">
        <f t="shared" si="0"/>
        <v>0.28333333333333333</v>
      </c>
    </row>
    <row r="36" spans="1:10" x14ac:dyDescent="0.2">
      <c r="A36" s="35"/>
      <c r="B36" s="36"/>
      <c r="C36" s="36" t="s">
        <v>49</v>
      </c>
      <c r="D36" s="37">
        <v>1839</v>
      </c>
      <c r="E36" s="38">
        <v>31320</v>
      </c>
      <c r="F36" s="39">
        <v>31256</v>
      </c>
      <c r="G36" s="40">
        <f t="shared" si="1"/>
        <v>16.996193583469278</v>
      </c>
      <c r="H36" s="41">
        <f t="shared" si="0"/>
        <v>0.99795657726692211</v>
      </c>
    </row>
    <row r="37" spans="1:10" s="67" customFormat="1" x14ac:dyDescent="0.2">
      <c r="A37" s="88"/>
      <c r="B37" s="89"/>
      <c r="C37" s="90" t="s">
        <v>50</v>
      </c>
      <c r="D37" s="91">
        <v>0</v>
      </c>
      <c r="E37" s="92">
        <v>72</v>
      </c>
      <c r="F37" s="93">
        <v>72</v>
      </c>
      <c r="G37" s="94">
        <f t="shared" si="1"/>
        <v>0</v>
      </c>
      <c r="H37" s="95">
        <f t="shared" si="0"/>
        <v>1</v>
      </c>
      <c r="J37" s="96"/>
    </row>
    <row r="38" spans="1:10" x14ac:dyDescent="0.2">
      <c r="A38" s="48" t="s">
        <v>51</v>
      </c>
      <c r="B38" s="49" t="s">
        <v>52</v>
      </c>
      <c r="C38" s="50"/>
      <c r="D38" s="51">
        <f>D36</f>
        <v>1839</v>
      </c>
      <c r="E38" s="52">
        <f>SUM(E36)</f>
        <v>31320</v>
      </c>
      <c r="F38" s="60">
        <f>F36</f>
        <v>31256</v>
      </c>
      <c r="G38" s="54">
        <f t="shared" si="1"/>
        <v>16.996193583469278</v>
      </c>
      <c r="H38" s="55">
        <f t="shared" si="0"/>
        <v>0.99795657726692211</v>
      </c>
    </row>
    <row r="39" spans="1:10" ht="13.5" thickBot="1" x14ac:dyDescent="0.25">
      <c r="A39" s="80" t="s">
        <v>53</v>
      </c>
      <c r="B39" s="81" t="s">
        <v>54</v>
      </c>
      <c r="C39" s="82"/>
      <c r="D39" s="83">
        <v>622</v>
      </c>
      <c r="E39" s="84">
        <v>6306</v>
      </c>
      <c r="F39" s="85">
        <v>0</v>
      </c>
      <c r="G39" s="97">
        <f t="shared" si="1"/>
        <v>0</v>
      </c>
      <c r="H39" s="98">
        <f t="shared" si="0"/>
        <v>0</v>
      </c>
    </row>
    <row r="40" spans="1:10" ht="13.5" thickBot="1" x14ac:dyDescent="0.25">
      <c r="A40" s="99" t="s">
        <v>55</v>
      </c>
      <c r="B40" s="100"/>
      <c r="C40" s="101"/>
      <c r="D40" s="102">
        <f>D13+D15+D19+D21+D23+D25+D29+D33+D35+D38+D39</f>
        <v>324421</v>
      </c>
      <c r="E40" s="102">
        <f>E13+E15+E19+E21+E23+E25+E29+E33+E35+E38+E39</f>
        <v>385549</v>
      </c>
      <c r="F40" s="102">
        <f>F13+F15+F19+F21+F23+F25+F29+F33+F35+F38+F39</f>
        <v>352586</v>
      </c>
      <c r="G40" s="103">
        <f t="shared" si="1"/>
        <v>1.0868162048695984</v>
      </c>
      <c r="H40" s="104">
        <f t="shared" si="0"/>
        <v>0.91450373363696957</v>
      </c>
    </row>
    <row r="41" spans="1:10" x14ac:dyDescent="0.2">
      <c r="A41" s="105" t="s">
        <v>56</v>
      </c>
      <c r="B41" s="106"/>
      <c r="C41" s="107"/>
      <c r="D41" s="108"/>
      <c r="E41" s="109"/>
      <c r="F41" s="110"/>
      <c r="G41" s="111"/>
      <c r="H41" s="112"/>
    </row>
    <row r="42" spans="1:10" x14ac:dyDescent="0.2">
      <c r="A42" s="113" t="s">
        <v>19</v>
      </c>
      <c r="B42" s="36" t="s">
        <v>57</v>
      </c>
      <c r="C42" s="114"/>
      <c r="D42" s="115">
        <v>4755</v>
      </c>
      <c r="E42" s="116">
        <v>19039</v>
      </c>
      <c r="F42" s="117">
        <v>13575</v>
      </c>
      <c r="G42" s="40">
        <f t="shared" si="1"/>
        <v>2.8548895899053628</v>
      </c>
      <c r="H42" s="41">
        <f t="shared" si="0"/>
        <v>0.71301013708703187</v>
      </c>
    </row>
    <row r="43" spans="1:10" x14ac:dyDescent="0.2">
      <c r="A43" s="61"/>
      <c r="B43" s="118"/>
      <c r="C43" s="119" t="s">
        <v>58</v>
      </c>
      <c r="D43" s="120">
        <v>0</v>
      </c>
      <c r="E43" s="121">
        <v>13601</v>
      </c>
      <c r="F43" s="122">
        <v>12074</v>
      </c>
      <c r="G43" s="46">
        <f t="shared" si="1"/>
        <v>0</v>
      </c>
      <c r="H43" s="47">
        <f t="shared" si="0"/>
        <v>0.88772884346739211</v>
      </c>
    </row>
    <row r="44" spans="1:10" x14ac:dyDescent="0.2">
      <c r="A44" s="61" t="s">
        <v>23</v>
      </c>
      <c r="B44" s="29" t="s">
        <v>59</v>
      </c>
      <c r="C44" s="123"/>
      <c r="D44" s="124">
        <v>0</v>
      </c>
      <c r="E44" s="125">
        <v>0</v>
      </c>
      <c r="F44" s="126">
        <v>0</v>
      </c>
      <c r="G44" s="46">
        <f t="shared" si="1"/>
        <v>0</v>
      </c>
      <c r="H44" s="47">
        <f t="shared" si="0"/>
        <v>0</v>
      </c>
    </row>
    <row r="45" spans="1:10" x14ac:dyDescent="0.2">
      <c r="A45" s="61"/>
      <c r="B45" s="29"/>
      <c r="C45" s="127" t="s">
        <v>58</v>
      </c>
      <c r="D45" s="120">
        <v>0</v>
      </c>
      <c r="E45" s="128">
        <v>0</v>
      </c>
      <c r="F45" s="129">
        <v>0</v>
      </c>
      <c r="G45" s="46">
        <f t="shared" si="1"/>
        <v>0</v>
      </c>
      <c r="H45" s="47">
        <f t="shared" si="0"/>
        <v>0</v>
      </c>
    </row>
    <row r="46" spans="1:10" x14ac:dyDescent="0.2">
      <c r="A46" s="61" t="s">
        <v>28</v>
      </c>
      <c r="B46" s="89" t="s">
        <v>60</v>
      </c>
      <c r="C46" s="123"/>
      <c r="D46" s="124">
        <v>788</v>
      </c>
      <c r="E46" s="125">
        <v>0</v>
      </c>
      <c r="F46" s="126">
        <v>0</v>
      </c>
      <c r="G46" s="46">
        <f t="shared" si="1"/>
        <v>0</v>
      </c>
      <c r="H46" s="47">
        <f t="shared" si="0"/>
        <v>0</v>
      </c>
    </row>
    <row r="47" spans="1:10" x14ac:dyDescent="0.2">
      <c r="A47" s="61" t="s">
        <v>39</v>
      </c>
      <c r="B47" s="130" t="s">
        <v>61</v>
      </c>
      <c r="C47" s="123"/>
      <c r="D47" s="124">
        <v>31898</v>
      </c>
      <c r="E47" s="125">
        <v>51586</v>
      </c>
      <c r="F47" s="126">
        <v>42505</v>
      </c>
      <c r="G47" s="46">
        <f t="shared" si="1"/>
        <v>1.3325286851840241</v>
      </c>
      <c r="H47" s="47">
        <f t="shared" si="0"/>
        <v>0.82396386616523865</v>
      </c>
    </row>
    <row r="48" spans="1:10" x14ac:dyDescent="0.2">
      <c r="A48" s="61"/>
      <c r="B48" s="130"/>
      <c r="C48" s="127" t="s">
        <v>58</v>
      </c>
      <c r="D48" s="120">
        <v>12342</v>
      </c>
      <c r="E48" s="131">
        <v>31960</v>
      </c>
      <c r="F48" s="132">
        <v>24329</v>
      </c>
      <c r="G48" s="46">
        <f t="shared" si="1"/>
        <v>1.9712364284556798</v>
      </c>
      <c r="H48" s="47">
        <f t="shared" si="0"/>
        <v>0.76123279098873597</v>
      </c>
    </row>
    <row r="49" spans="1:8" x14ac:dyDescent="0.2">
      <c r="A49" s="133" t="s">
        <v>44</v>
      </c>
      <c r="B49" s="134" t="s">
        <v>62</v>
      </c>
      <c r="C49" s="135"/>
      <c r="D49" s="124">
        <v>15897</v>
      </c>
      <c r="E49" s="125">
        <v>22001</v>
      </c>
      <c r="F49" s="126">
        <v>18958</v>
      </c>
      <c r="G49" s="46">
        <f t="shared" si="1"/>
        <v>1.1925520538466376</v>
      </c>
      <c r="H49" s="47">
        <f t="shared" si="0"/>
        <v>0.86168810508613247</v>
      </c>
    </row>
    <row r="50" spans="1:8" x14ac:dyDescent="0.2">
      <c r="A50" s="133"/>
      <c r="B50" s="134"/>
      <c r="C50" s="127" t="s">
        <v>58</v>
      </c>
      <c r="D50" s="120">
        <v>0</v>
      </c>
      <c r="E50" s="128">
        <v>8240</v>
      </c>
      <c r="F50" s="129">
        <v>8240</v>
      </c>
      <c r="G50" s="46">
        <f t="shared" si="1"/>
        <v>0</v>
      </c>
      <c r="H50" s="47">
        <f t="shared" si="0"/>
        <v>1</v>
      </c>
    </row>
    <row r="51" spans="1:8" x14ac:dyDescent="0.2">
      <c r="A51" s="133"/>
      <c r="B51" s="134" t="s">
        <v>63</v>
      </c>
      <c r="C51" s="134"/>
      <c r="D51" s="124">
        <v>878</v>
      </c>
      <c r="E51" s="125">
        <v>0</v>
      </c>
      <c r="F51" s="126">
        <v>0</v>
      </c>
      <c r="G51" s="46">
        <f t="shared" si="1"/>
        <v>0</v>
      </c>
      <c r="H51" s="47">
        <f t="shared" si="0"/>
        <v>0</v>
      </c>
    </row>
    <row r="52" spans="1:8" x14ac:dyDescent="0.2">
      <c r="A52" s="48"/>
      <c r="B52" s="49" t="s">
        <v>64</v>
      </c>
      <c r="C52" s="50"/>
      <c r="D52" s="51">
        <f>D42+D46+D47+D49+D51</f>
        <v>54216</v>
      </c>
      <c r="E52" s="52">
        <f>E42+E47+E46+E44+E49+E51</f>
        <v>92626</v>
      </c>
      <c r="F52" s="52">
        <f>F42+F44+F46+F47+F49+F51</f>
        <v>75038</v>
      </c>
      <c r="G52" s="54">
        <f t="shared" si="1"/>
        <v>1.3840563671240962</v>
      </c>
      <c r="H52" s="55">
        <f t="shared" si="0"/>
        <v>0.81011810938613349</v>
      </c>
    </row>
    <row r="53" spans="1:8" x14ac:dyDescent="0.2">
      <c r="A53" s="136" t="s">
        <v>65</v>
      </c>
      <c r="B53" s="137"/>
      <c r="C53" s="137"/>
      <c r="D53" s="138">
        <v>0</v>
      </c>
      <c r="E53" s="139">
        <v>4695</v>
      </c>
      <c r="F53" s="140">
        <v>4675</v>
      </c>
      <c r="G53" s="141">
        <f t="shared" si="1"/>
        <v>0</v>
      </c>
      <c r="H53" s="142">
        <f t="shared" si="0"/>
        <v>0.9957401490947817</v>
      </c>
    </row>
    <row r="54" spans="1:8" ht="13.5" thickBot="1" x14ac:dyDescent="0.25">
      <c r="A54" s="143" t="s">
        <v>66</v>
      </c>
      <c r="B54" s="144"/>
      <c r="C54" s="144"/>
      <c r="D54" s="145">
        <f>D52+D53</f>
        <v>54216</v>
      </c>
      <c r="E54" s="146">
        <f>E52+E53</f>
        <v>97321</v>
      </c>
      <c r="F54" s="147">
        <f>F52+F53</f>
        <v>79713</v>
      </c>
      <c r="G54" s="103">
        <f t="shared" si="1"/>
        <v>1.470285524568393</v>
      </c>
      <c r="H54" s="104">
        <f t="shared" si="0"/>
        <v>0.81907296472498226</v>
      </c>
    </row>
    <row r="55" spans="1:8" ht="13.5" thickBot="1" x14ac:dyDescent="0.25">
      <c r="A55" s="148" t="s">
        <v>67</v>
      </c>
      <c r="B55" s="149"/>
      <c r="C55" s="149"/>
      <c r="D55" s="150">
        <f>D40+D54</f>
        <v>378637</v>
      </c>
      <c r="E55" s="151">
        <f>E40+E54</f>
        <v>482870</v>
      </c>
      <c r="F55" s="152">
        <f>F40+F54</f>
        <v>432299</v>
      </c>
      <c r="G55" s="153">
        <f t="shared" si="1"/>
        <v>1.1417241315560813</v>
      </c>
      <c r="H55" s="104">
        <f t="shared" si="0"/>
        <v>0.89526994843332575</v>
      </c>
    </row>
    <row r="56" spans="1:8" x14ac:dyDescent="0.2">
      <c r="A56" s="154"/>
      <c r="B56" s="155"/>
      <c r="C56" s="155"/>
      <c r="D56" s="156"/>
      <c r="E56" s="156"/>
      <c r="F56" s="156"/>
      <c r="G56" s="156"/>
      <c r="H56" s="156"/>
    </row>
    <row r="57" spans="1:8" x14ac:dyDescent="0.2">
      <c r="A57" s="157"/>
      <c r="B57" s="158"/>
      <c r="C57" s="130" t="s">
        <v>68</v>
      </c>
      <c r="D57" s="159">
        <v>409202</v>
      </c>
      <c r="E57" s="160"/>
      <c r="F57" s="160"/>
      <c r="G57" s="161"/>
      <c r="H57" s="161"/>
    </row>
    <row r="58" spans="1:8" x14ac:dyDescent="0.2">
      <c r="A58" s="157"/>
      <c r="B58" s="158"/>
      <c r="C58" s="130" t="s">
        <v>69</v>
      </c>
      <c r="D58" s="159">
        <v>361718</v>
      </c>
      <c r="E58" s="161"/>
      <c r="F58" s="161"/>
      <c r="G58" s="161"/>
      <c r="H58" s="161"/>
    </row>
    <row r="59" spans="1:8" x14ac:dyDescent="0.2">
      <c r="A59" s="157"/>
      <c r="B59" s="158"/>
      <c r="C59" s="130" t="s">
        <v>70</v>
      </c>
      <c r="D59" s="160">
        <f>D57-D58</f>
        <v>47484</v>
      </c>
      <c r="E59" s="161"/>
      <c r="F59" s="161"/>
      <c r="G59" s="161"/>
      <c r="H59" s="161"/>
    </row>
    <row r="60" spans="1:8" x14ac:dyDescent="0.2">
      <c r="A60" s="157"/>
      <c r="B60" s="158"/>
      <c r="C60" s="158"/>
      <c r="D60" s="161"/>
      <c r="E60" s="161"/>
      <c r="F60" s="161"/>
      <c r="G60" s="161"/>
      <c r="H60" s="161"/>
    </row>
    <row r="61" spans="1:8" x14ac:dyDescent="0.2">
      <c r="A61" s="157"/>
      <c r="B61" s="158"/>
      <c r="C61" s="158"/>
      <c r="D61" s="161"/>
      <c r="E61" s="161"/>
      <c r="F61" s="161"/>
      <c r="G61" s="161"/>
      <c r="H61" s="161"/>
    </row>
    <row r="62" spans="1:8" ht="14.1" customHeight="1" x14ac:dyDescent="0.2">
      <c r="A62" s="162"/>
      <c r="B62" s="162"/>
      <c r="C62" s="162"/>
      <c r="D62" s="163"/>
      <c r="E62" s="164"/>
      <c r="F62" s="165"/>
    </row>
    <row r="63" spans="1:8" ht="14.1" customHeight="1" x14ac:dyDescent="0.2">
      <c r="A63" s="162"/>
      <c r="B63" s="162"/>
      <c r="C63" s="162"/>
      <c r="D63" s="166"/>
      <c r="E63" s="166"/>
      <c r="F63" s="158"/>
      <c r="G63" s="167"/>
      <c r="H63" s="167"/>
    </row>
    <row r="64" spans="1:8" ht="14.1" customHeight="1" x14ac:dyDescent="0.25">
      <c r="A64" s="75"/>
      <c r="B64" s="75"/>
      <c r="C64" s="162"/>
      <c r="D64" s="168"/>
      <c r="E64" s="168"/>
      <c r="F64" s="75"/>
    </row>
    <row r="65" spans="1:6" ht="14.1" customHeight="1" x14ac:dyDescent="0.2">
      <c r="A65" s="75"/>
      <c r="B65" s="75"/>
      <c r="C65" s="75"/>
      <c r="D65" s="75"/>
      <c r="E65" s="75"/>
      <c r="F65" s="75"/>
    </row>
    <row r="66" spans="1:6" ht="14.1" customHeight="1" x14ac:dyDescent="0.2">
      <c r="A66" s="75"/>
      <c r="B66" s="75"/>
      <c r="C66" s="162"/>
      <c r="D66" s="163"/>
      <c r="E66" s="75"/>
      <c r="F66" s="75"/>
    </row>
    <row r="67" spans="1:6" ht="14.1" customHeight="1" x14ac:dyDescent="0.2">
      <c r="A67" s="75"/>
      <c r="B67" s="75"/>
      <c r="C67" s="162"/>
      <c r="D67" s="166"/>
      <c r="E67" s="75"/>
      <c r="F67" s="75"/>
    </row>
    <row r="68" spans="1:6" ht="14.1" customHeight="1" x14ac:dyDescent="0.25">
      <c r="A68" s="75"/>
      <c r="B68" s="75"/>
      <c r="C68" s="162"/>
      <c r="D68" s="168"/>
      <c r="E68" s="75"/>
      <c r="F68" s="75"/>
    </row>
    <row r="69" spans="1:6" ht="14.1" customHeight="1" x14ac:dyDescent="0.2">
      <c r="A69" s="75"/>
      <c r="B69" s="75"/>
      <c r="C69" s="75"/>
      <c r="D69" s="75"/>
      <c r="E69" s="75"/>
      <c r="F69" s="75"/>
    </row>
    <row r="70" spans="1:6" ht="14.1" customHeight="1" x14ac:dyDescent="0.2">
      <c r="A70" s="75"/>
      <c r="B70" s="75"/>
      <c r="C70" s="162"/>
      <c r="D70" s="163"/>
      <c r="E70" s="75"/>
      <c r="F70" s="75"/>
    </row>
    <row r="71" spans="1:6" ht="14.1" customHeight="1" x14ac:dyDescent="0.2">
      <c r="A71" s="75"/>
      <c r="B71" s="75"/>
      <c r="C71" s="162"/>
      <c r="D71" s="166"/>
      <c r="E71" s="75"/>
      <c r="F71" s="75"/>
    </row>
    <row r="72" spans="1:6" ht="14.1" customHeight="1" x14ac:dyDescent="0.25">
      <c r="A72" s="75"/>
      <c r="B72" s="75"/>
      <c r="C72" s="162"/>
      <c r="D72" s="168"/>
      <c r="E72" s="75"/>
      <c r="F72" s="75"/>
    </row>
    <row r="73" spans="1:6" ht="14.1" customHeight="1" x14ac:dyDescent="0.2">
      <c r="A73" s="75"/>
      <c r="B73" s="75"/>
      <c r="C73" s="75"/>
      <c r="D73" s="75"/>
      <c r="E73" s="75"/>
      <c r="F73" s="75"/>
    </row>
    <row r="74" spans="1:6" ht="14.1" customHeight="1" x14ac:dyDescent="0.2">
      <c r="A74" s="75"/>
      <c r="B74" s="75"/>
      <c r="C74" s="162"/>
      <c r="D74" s="163"/>
      <c r="E74" s="75"/>
      <c r="F74" s="75"/>
    </row>
    <row r="75" spans="1:6" ht="14.1" customHeight="1" x14ac:dyDescent="0.2">
      <c r="A75" s="75"/>
      <c r="B75" s="75"/>
      <c r="C75" s="162"/>
      <c r="D75" s="166"/>
      <c r="E75" s="75"/>
      <c r="F75" s="75"/>
    </row>
    <row r="76" spans="1:6" ht="14.1" customHeight="1" x14ac:dyDescent="0.25">
      <c r="A76" s="75"/>
      <c r="B76" s="75"/>
      <c r="C76" s="162"/>
      <c r="D76" s="168"/>
      <c r="E76" s="75"/>
      <c r="F76" s="75"/>
    </row>
    <row r="77" spans="1:6" ht="14.1" customHeight="1" x14ac:dyDescent="0.2">
      <c r="A77" s="75"/>
      <c r="B77" s="75"/>
      <c r="C77" s="75"/>
      <c r="D77" s="75"/>
      <c r="E77" s="75"/>
      <c r="F77" s="75"/>
    </row>
    <row r="78" spans="1:6" ht="14.1" customHeight="1" x14ac:dyDescent="0.2">
      <c r="A78" s="75"/>
      <c r="B78" s="75"/>
      <c r="C78" s="162"/>
      <c r="D78" s="163"/>
      <c r="E78" s="75"/>
      <c r="F78" s="75"/>
    </row>
    <row r="79" spans="1:6" ht="14.1" customHeight="1" x14ac:dyDescent="0.2">
      <c r="A79" s="75"/>
      <c r="B79" s="75"/>
      <c r="C79" s="162"/>
      <c r="D79" s="166"/>
      <c r="E79" s="75"/>
      <c r="F79" s="75"/>
    </row>
    <row r="80" spans="1:6" ht="14.1" customHeight="1" x14ac:dyDescent="0.25">
      <c r="A80" s="75"/>
      <c r="B80" s="75"/>
      <c r="C80" s="162"/>
      <c r="D80" s="168"/>
      <c r="E80" s="75"/>
      <c r="F80" s="75"/>
    </row>
    <row r="81" spans="1:6" ht="14.1" customHeight="1" x14ac:dyDescent="0.2">
      <c r="A81" s="75"/>
      <c r="B81" s="75"/>
      <c r="C81" s="75"/>
      <c r="D81" s="75"/>
      <c r="E81" s="75"/>
      <c r="F81" s="75"/>
    </row>
    <row r="82" spans="1:6" ht="14.1" customHeight="1" x14ac:dyDescent="0.2">
      <c r="A82" s="75"/>
      <c r="B82" s="75"/>
      <c r="C82" s="162"/>
      <c r="D82" s="163"/>
      <c r="E82" s="75"/>
      <c r="F82" s="75"/>
    </row>
    <row r="83" spans="1:6" ht="14.1" customHeight="1" x14ac:dyDescent="0.2">
      <c r="A83" s="75"/>
      <c r="B83" s="75"/>
      <c r="C83" s="162"/>
      <c r="D83" s="166"/>
      <c r="E83" s="75"/>
      <c r="F83" s="75"/>
    </row>
    <row r="84" spans="1:6" ht="14.1" customHeight="1" x14ac:dyDescent="0.25">
      <c r="A84" s="75"/>
      <c r="B84" s="75"/>
      <c r="C84" s="162"/>
      <c r="D84" s="168"/>
      <c r="E84" s="75"/>
      <c r="F84" s="75"/>
    </row>
    <row r="85" spans="1:6" ht="14.1" customHeight="1" x14ac:dyDescent="0.2">
      <c r="A85" s="75"/>
      <c r="B85" s="75"/>
      <c r="C85" s="75"/>
      <c r="D85" s="75"/>
      <c r="E85" s="75"/>
      <c r="F85" s="75"/>
    </row>
    <row r="86" spans="1:6" ht="14.1" customHeight="1" x14ac:dyDescent="0.2">
      <c r="A86" s="75"/>
      <c r="B86" s="75"/>
      <c r="C86" s="75"/>
      <c r="D86" s="75"/>
      <c r="E86" s="75"/>
      <c r="F86" s="75"/>
    </row>
    <row r="87" spans="1:6" ht="14.1" customHeight="1" x14ac:dyDescent="0.2">
      <c r="A87" s="75"/>
      <c r="B87" s="75"/>
      <c r="C87" s="75"/>
      <c r="D87" s="75"/>
      <c r="E87" s="75"/>
      <c r="F87" s="75"/>
    </row>
    <row r="88" spans="1:6" x14ac:dyDescent="0.2">
      <c r="A88" s="75"/>
      <c r="B88" s="75"/>
      <c r="C88" s="75"/>
      <c r="D88" s="75"/>
      <c r="E88" s="75"/>
      <c r="F88" s="75"/>
    </row>
    <row r="89" spans="1:6" x14ac:dyDescent="0.2">
      <c r="A89" s="75"/>
      <c r="B89" s="75"/>
      <c r="C89" s="75"/>
      <c r="D89" s="75"/>
      <c r="E89" s="75"/>
      <c r="F89" s="75"/>
    </row>
  </sheetData>
  <mergeCells count="3">
    <mergeCell ref="A1:H1"/>
    <mergeCell ref="A3:D3"/>
    <mergeCell ref="E3:H3"/>
  </mergeCells>
  <pageMargins left="0.98425196850393704" right="0.23622047244094491" top="0.62992125984251968" bottom="0.47244094488188981" header="0.39370078740157483" footer="0.27559055118110237"/>
  <pageSetup paperSize="9" scale="70" fitToWidth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Výdaje tab. č. 2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Jedlička Martin</dc:creator>
  <cp:lastModifiedBy>Jedlička Martin</cp:lastModifiedBy>
  <dcterms:created xsi:type="dcterms:W3CDTF">2017-06-22T07:12:33Z</dcterms:created>
  <dcterms:modified xsi:type="dcterms:W3CDTF">2017-06-22T07:12:51Z</dcterms:modified>
</cp:coreProperties>
</file>