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F42B9A1-C4E0-4224-A4CB-582AA19C96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C16" i="1"/>
  <c r="D23" i="1"/>
  <c r="E23" i="1" s="1"/>
  <c r="F23" i="1" s="1"/>
  <c r="E16" i="1" l="1"/>
  <c r="F16" i="1"/>
  <c r="D16" i="1"/>
  <c r="F12" i="1" l="1"/>
  <c r="F15" i="1" l="1"/>
  <c r="F27" i="1" s="1"/>
  <c r="E12" i="1"/>
  <c r="E15" i="1" s="1"/>
  <c r="E27" i="1" s="1"/>
  <c r="D12" i="1"/>
  <c r="D15" i="1" s="1"/>
  <c r="D27" i="1" s="1"/>
  <c r="C12" i="1" l="1"/>
  <c r="C15" i="1" s="1"/>
  <c r="C27" i="1" s="1"/>
</calcChain>
</file>

<file path=xl/sharedStrings.xml><?xml version="1.0" encoding="utf-8"?>
<sst xmlns="http://schemas.openxmlformats.org/spreadsheetml/2006/main" count="34" uniqueCount="32">
  <si>
    <t>Text</t>
  </si>
  <si>
    <t>Příjmy daňové</t>
  </si>
  <si>
    <t>Příjmy nedaňové</t>
  </si>
  <si>
    <t>Příjmy kapitálové</t>
  </si>
  <si>
    <t>Přijaté transfery</t>
  </si>
  <si>
    <t>v tom investiční transfery vyšších rozpočtů</t>
  </si>
  <si>
    <t>Příjmy celkem</t>
  </si>
  <si>
    <t>Financování z vlastních zdrojů tř. 8</t>
  </si>
  <si>
    <t>Splátky úvěru</t>
  </si>
  <si>
    <t>CELKOVÉ ZDROJE</t>
  </si>
  <si>
    <t xml:space="preserve">Běžné výdaje </t>
  </si>
  <si>
    <t>výdaje hospodářské správy</t>
  </si>
  <si>
    <t>Kapitálové výdaje</t>
  </si>
  <si>
    <t>Dlouhodobé závazky</t>
  </si>
  <si>
    <t>Dlouhodobé pohledávky</t>
  </si>
  <si>
    <t>osobní výdaje</t>
  </si>
  <si>
    <t>na rok 2024</t>
  </si>
  <si>
    <t>nespecifikovaná rezerva + ostatní běžné výdaje</t>
  </si>
  <si>
    <t>na rok 2025</t>
  </si>
  <si>
    <t>na rok 2026</t>
  </si>
  <si>
    <t>výdaje správy domovního a bytového fondu</t>
  </si>
  <si>
    <t>opravy komunikací, MŠ, ZŠ, rozsáhlé opravy bytového a nebytového fondu</t>
  </si>
  <si>
    <t>Střednědobý výhled rozpočtu na léta 2025 - 2027 (v tis. Kč)</t>
  </si>
  <si>
    <t>na rok 2027</t>
  </si>
  <si>
    <t xml:space="preserve">v tom: </t>
  </si>
  <si>
    <t xml:space="preserve">výdaje úseku péče o občany </t>
  </si>
  <si>
    <t>neinvestiční příspěvek CKV MO</t>
  </si>
  <si>
    <t>neinvestiční příspěvky MŠ, ZŠ</t>
  </si>
  <si>
    <t>neinvestiční příspěvek TS MOaP</t>
  </si>
  <si>
    <t>Výhled</t>
  </si>
  <si>
    <t>rozpočet</t>
  </si>
  <si>
    <t>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</si>
</sst>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6"/>
      <name val="Times New Roman"/>
      <family val="1"/>
    </font>
    <font>
      <sz val="11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3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3" borderId="4" xfId="0" applyFont="1" applyFill="1" applyBorder="1"/>
    <xf numFmtId="3" fontId="7" fillId="0" borderId="7" xfId="0" applyNumberFormat="1" applyFont="1" applyBorder="1"/>
    <xf numFmtId="3" fontId="7" fillId="3" borderId="7" xfId="0" applyNumberFormat="1" applyFont="1" applyFill="1" applyBorder="1"/>
    <xf numFmtId="0" fontId="8" fillId="3" borderId="4" xfId="0" applyFont="1" applyFill="1" applyBorder="1"/>
    <xf numFmtId="3" fontId="8" fillId="3" borderId="7" xfId="0" applyNumberFormat="1" applyFont="1" applyFill="1" applyBorder="1"/>
    <xf numFmtId="0" fontId="9" fillId="4" borderId="8" xfId="0" applyFont="1" applyFill="1" applyBorder="1"/>
    <xf numFmtId="3" fontId="9" fillId="4" borderId="9" xfId="0" applyNumberFormat="1" applyFont="1" applyFill="1" applyBorder="1"/>
    <xf numFmtId="0" fontId="10" fillId="3" borderId="10" xfId="0" applyFont="1" applyFill="1" applyBorder="1"/>
    <xf numFmtId="3" fontId="10" fillId="0" borderId="10" xfId="0" applyNumberFormat="1" applyFont="1" applyBorder="1"/>
    <xf numFmtId="0" fontId="10" fillId="3" borderId="3" xfId="0" applyFont="1" applyFill="1" applyBorder="1"/>
    <xf numFmtId="3" fontId="10" fillId="0" borderId="11" xfId="0" applyNumberFormat="1" applyFont="1" applyBorder="1"/>
    <xf numFmtId="0" fontId="6" fillId="5" borderId="12" xfId="0" applyFont="1" applyFill="1" applyBorder="1"/>
    <xf numFmtId="3" fontId="4" fillId="5" borderId="8" xfId="0" applyNumberFormat="1" applyFont="1" applyFill="1" applyBorder="1"/>
    <xf numFmtId="0" fontId="9" fillId="4" borderId="12" xfId="0" applyFont="1" applyFill="1" applyBorder="1"/>
    <xf numFmtId="3" fontId="9" fillId="4" borderId="8" xfId="0" applyNumberFormat="1" applyFont="1" applyFill="1" applyBorder="1"/>
    <xf numFmtId="0" fontId="7" fillId="0" borderId="12" xfId="0" applyFont="1" applyFill="1" applyBorder="1"/>
    <xf numFmtId="3" fontId="7" fillId="0" borderId="8" xfId="0" applyNumberFormat="1" applyFont="1" applyFill="1" applyBorder="1"/>
    <xf numFmtId="3" fontId="3" fillId="0" borderId="0" xfId="0" applyNumberFormat="1" applyFont="1"/>
    <xf numFmtId="0" fontId="9" fillId="3" borderId="13" xfId="0" applyFont="1" applyFill="1" applyBorder="1"/>
    <xf numFmtId="0" fontId="3" fillId="0" borderId="0" xfId="0" applyFont="1" applyFill="1"/>
    <xf numFmtId="0" fontId="9" fillId="3" borderId="15" xfId="0" applyFont="1" applyFill="1" applyBorder="1"/>
    <xf numFmtId="3" fontId="11" fillId="0" borderId="16" xfId="0" applyNumberFormat="1" applyFont="1" applyFill="1" applyBorder="1"/>
    <xf numFmtId="0" fontId="12" fillId="0" borderId="0" xfId="0" applyFont="1" applyFill="1" applyBorder="1"/>
    <xf numFmtId="3" fontId="11" fillId="0" borderId="17" xfId="0" applyNumberFormat="1" applyFont="1" applyFill="1" applyBorder="1"/>
    <xf numFmtId="0" fontId="13" fillId="0" borderId="0" xfId="0" applyFont="1"/>
    <xf numFmtId="3" fontId="7" fillId="0" borderId="7" xfId="0" applyNumberFormat="1" applyFont="1" applyFill="1" applyBorder="1"/>
    <xf numFmtId="3" fontId="11" fillId="3" borderId="14" xfId="0" applyNumberFormat="1" applyFont="1" applyFill="1" applyBorder="1"/>
    <xf numFmtId="3" fontId="15" fillId="3" borderId="14" xfId="0" applyNumberFormat="1" applyFont="1" applyFill="1" applyBorder="1"/>
    <xf numFmtId="3" fontId="15" fillId="3" borderId="16" xfId="0" applyNumberFormat="1" applyFont="1" applyFill="1" applyBorder="1"/>
    <xf numFmtId="3" fontId="7" fillId="0" borderId="10" xfId="0" applyNumberFormat="1" applyFont="1" applyBorder="1"/>
    <xf numFmtId="3" fontId="7" fillId="0" borderId="4" xfId="0" applyNumberFormat="1" applyFont="1" applyBorder="1" applyAlignment="1"/>
    <xf numFmtId="3" fontId="7" fillId="0" borderId="4" xfId="0" applyNumberFormat="1" applyFont="1" applyBorder="1"/>
    <xf numFmtId="3" fontId="7" fillId="0" borderId="11" xfId="0" applyNumberFormat="1" applyFont="1" applyBorder="1"/>
    <xf numFmtId="3" fontId="7" fillId="3" borderId="8" xfId="0" applyNumberFormat="1" applyFont="1" applyFill="1" applyBorder="1"/>
    <xf numFmtId="3" fontId="4" fillId="4" borderId="9" xfId="0" applyNumberFormat="1" applyFont="1" applyFill="1" applyBorder="1"/>
    <xf numFmtId="3" fontId="4" fillId="4" borderId="8" xfId="0" applyNumberFormat="1" applyFont="1" applyFill="1" applyBorder="1"/>
    <xf numFmtId="3" fontId="0" fillId="0" borderId="0" xfId="0" applyNumberFormat="1"/>
    <xf numFmtId="0" fontId="7" fillId="3" borderId="12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left" wrapText="1" indent="1"/>
    </xf>
    <xf numFmtId="0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3"/>
  <sheetViews>
    <sheetView showGridLines="0" tabSelected="1" workbookViewId="0">
      <selection activeCell="I8" sqref="I8"/>
    </sheetView>
  </sheetViews>
  <sheetFormatPr defaultRowHeight="15" x14ac:dyDescent="0.25"/>
  <cols>
    <col min="1" max="1" width="4.7109375" customWidth="1"/>
    <col min="2" max="2" width="47.7109375" customWidth="1"/>
    <col min="3" max="3" width="16.7109375" customWidth="1"/>
    <col min="4" max="5" width="15.7109375" customWidth="1"/>
    <col min="6" max="6" width="16.7109375" customWidth="1"/>
  </cols>
  <sheetData>
    <row r="2" spans="1:10" ht="20.25" x14ac:dyDescent="0.3">
      <c r="A2" s="1"/>
      <c r="B2" s="50" t="s">
        <v>22</v>
      </c>
      <c r="C2" s="50"/>
      <c r="D2" s="51"/>
      <c r="E2" s="51"/>
      <c r="F2" s="2"/>
      <c r="G2" s="1"/>
      <c r="H2" s="1"/>
      <c r="I2" s="1"/>
      <c r="J2" s="1"/>
    </row>
    <row r="3" spans="1:10" ht="16.5" thickBot="1" x14ac:dyDescent="0.3">
      <c r="A3" s="3"/>
      <c r="B3" s="4"/>
      <c r="C3" s="3"/>
      <c r="D3" s="52"/>
      <c r="E3" s="53"/>
      <c r="F3" s="53"/>
      <c r="G3" s="3"/>
      <c r="H3" s="3"/>
      <c r="I3" s="3"/>
      <c r="J3" s="3"/>
    </row>
    <row r="4" spans="1:10" ht="15.75" x14ac:dyDescent="0.25">
      <c r="A4" s="3"/>
      <c r="B4" s="5"/>
      <c r="C4" s="6" t="s">
        <v>31</v>
      </c>
      <c r="D4" s="6"/>
      <c r="E4" s="6"/>
      <c r="F4" s="6"/>
      <c r="G4" s="3"/>
      <c r="H4" s="3"/>
      <c r="I4" s="3"/>
      <c r="J4" s="3"/>
    </row>
    <row r="5" spans="1:10" ht="15.75" x14ac:dyDescent="0.25">
      <c r="A5" s="3"/>
      <c r="B5" s="7" t="s">
        <v>0</v>
      </c>
      <c r="C5" s="8" t="s">
        <v>30</v>
      </c>
      <c r="D5" s="8" t="s">
        <v>29</v>
      </c>
      <c r="E5" s="8" t="s">
        <v>29</v>
      </c>
      <c r="F5" s="8" t="s">
        <v>29</v>
      </c>
      <c r="G5" s="3"/>
      <c r="H5" s="3"/>
      <c r="I5" s="3"/>
      <c r="J5" s="3"/>
    </row>
    <row r="6" spans="1:10" ht="16.5" thickBot="1" x14ac:dyDescent="0.3">
      <c r="A6" s="3"/>
      <c r="B6" s="9"/>
      <c r="C6" s="10" t="s">
        <v>16</v>
      </c>
      <c r="D6" s="10" t="s">
        <v>18</v>
      </c>
      <c r="E6" s="10" t="s">
        <v>19</v>
      </c>
      <c r="F6" s="10" t="s">
        <v>23</v>
      </c>
      <c r="G6" s="3"/>
      <c r="H6" s="3"/>
      <c r="I6" s="3"/>
      <c r="J6" s="3"/>
    </row>
    <row r="7" spans="1:10" ht="15.75" x14ac:dyDescent="0.25">
      <c r="A7" s="3"/>
      <c r="B7" s="11" t="s">
        <v>1</v>
      </c>
      <c r="C7" s="12">
        <v>80778</v>
      </c>
      <c r="D7" s="12">
        <v>80000</v>
      </c>
      <c r="E7" s="12">
        <v>80000</v>
      </c>
      <c r="F7" s="12">
        <v>80000</v>
      </c>
      <c r="G7" s="3"/>
      <c r="H7" s="3"/>
      <c r="I7" s="3"/>
      <c r="J7" s="3"/>
    </row>
    <row r="8" spans="1:10" ht="15.75" x14ac:dyDescent="0.25">
      <c r="A8" s="3"/>
      <c r="B8" s="11" t="s">
        <v>2</v>
      </c>
      <c r="C8" s="36">
        <v>227889</v>
      </c>
      <c r="D8" s="36">
        <v>230000</v>
      </c>
      <c r="E8" s="36">
        <v>236000</v>
      </c>
      <c r="F8" s="36">
        <v>242000</v>
      </c>
      <c r="G8" s="3"/>
      <c r="H8" s="3"/>
      <c r="I8" s="3"/>
      <c r="J8" s="3"/>
    </row>
    <row r="9" spans="1:10" ht="15.75" x14ac:dyDescent="0.25">
      <c r="A9" s="3"/>
      <c r="B9" s="11" t="s">
        <v>3</v>
      </c>
      <c r="C9" s="13">
        <v>9250</v>
      </c>
      <c r="D9" s="13">
        <v>5000</v>
      </c>
      <c r="E9" s="13">
        <v>5000</v>
      </c>
      <c r="F9" s="13">
        <v>5000</v>
      </c>
      <c r="G9" s="3"/>
      <c r="H9" s="3"/>
      <c r="I9" s="3"/>
      <c r="J9" s="3"/>
    </row>
    <row r="10" spans="1:10" ht="15.75" x14ac:dyDescent="0.25">
      <c r="A10" s="3"/>
      <c r="B10" s="11" t="s">
        <v>4</v>
      </c>
      <c r="C10" s="36">
        <v>348321</v>
      </c>
      <c r="D10" s="36">
        <v>348321</v>
      </c>
      <c r="E10" s="36">
        <v>348321</v>
      </c>
      <c r="F10" s="36">
        <v>348321</v>
      </c>
      <c r="G10" s="3"/>
      <c r="H10" s="3"/>
      <c r="I10" s="3"/>
      <c r="J10" s="3"/>
    </row>
    <row r="11" spans="1:10" ht="16.5" thickBot="1" x14ac:dyDescent="0.3">
      <c r="A11" s="3"/>
      <c r="B11" s="14" t="s">
        <v>5</v>
      </c>
      <c r="C11" s="15">
        <v>71760</v>
      </c>
      <c r="D11" s="15">
        <v>41105</v>
      </c>
      <c r="E11" s="15">
        <v>41105</v>
      </c>
      <c r="F11" s="15">
        <v>41105</v>
      </c>
      <c r="G11" s="3"/>
      <c r="H11" s="3"/>
      <c r="I11" s="3"/>
      <c r="J11" s="3"/>
    </row>
    <row r="12" spans="1:10" ht="16.5" thickBot="1" x14ac:dyDescent="0.3">
      <c r="A12" s="3"/>
      <c r="B12" s="16" t="s">
        <v>6</v>
      </c>
      <c r="C12" s="17">
        <f>C7+C8+C9+C10</f>
        <v>666238</v>
      </c>
      <c r="D12" s="45">
        <f>D7+D8+D9+D10</f>
        <v>663321</v>
      </c>
      <c r="E12" s="45">
        <f>E7+E8+E9+E10</f>
        <v>669321</v>
      </c>
      <c r="F12" s="45">
        <f>F7+F8+F9+F10</f>
        <v>675321</v>
      </c>
      <c r="G12" s="3"/>
      <c r="H12" s="3"/>
      <c r="I12" s="3"/>
      <c r="J12" s="3"/>
    </row>
    <row r="13" spans="1:10" ht="15.75" x14ac:dyDescent="0.25">
      <c r="A13" s="3"/>
      <c r="B13" s="18" t="s">
        <v>7</v>
      </c>
      <c r="C13" s="19">
        <v>48878</v>
      </c>
      <c r="D13" s="40">
        <v>50000</v>
      </c>
      <c r="E13" s="41">
        <v>50000</v>
      </c>
      <c r="F13" s="42">
        <v>50000</v>
      </c>
      <c r="G13" s="3"/>
      <c r="H13" s="3"/>
      <c r="I13" s="3"/>
      <c r="J13" s="3"/>
    </row>
    <row r="14" spans="1:10" ht="16.5" thickBot="1" x14ac:dyDescent="0.3">
      <c r="A14" s="3"/>
      <c r="B14" s="20" t="s">
        <v>8</v>
      </c>
      <c r="C14" s="21">
        <v>-6250</v>
      </c>
      <c r="D14" s="43">
        <v>-6250</v>
      </c>
      <c r="E14" s="43">
        <v>-6250</v>
      </c>
      <c r="F14" s="43">
        <v>-6250</v>
      </c>
      <c r="G14" s="3"/>
      <c r="H14" s="3"/>
      <c r="I14" s="3"/>
      <c r="J14" s="3"/>
    </row>
    <row r="15" spans="1:10" ht="16.5" thickBot="1" x14ac:dyDescent="0.3">
      <c r="A15" s="3"/>
      <c r="B15" s="22" t="s">
        <v>9</v>
      </c>
      <c r="C15" s="23">
        <f>SUM(C12:C14)</f>
        <v>708866</v>
      </c>
      <c r="D15" s="23">
        <f>SUM(D12:D14)</f>
        <v>707071</v>
      </c>
      <c r="E15" s="23">
        <f>SUM(E12:E14)</f>
        <v>713071</v>
      </c>
      <c r="F15" s="23">
        <f>SUM(F12:F14)</f>
        <v>719071</v>
      </c>
      <c r="G15" s="3"/>
      <c r="H15" s="3"/>
      <c r="I15" s="3"/>
      <c r="J15" s="3"/>
    </row>
    <row r="16" spans="1:10" ht="16.5" thickBot="1" x14ac:dyDescent="0.3">
      <c r="A16" s="3"/>
      <c r="B16" s="24" t="s">
        <v>10</v>
      </c>
      <c r="C16" s="25">
        <f>SUM(C18:C26)</f>
        <v>589966</v>
      </c>
      <c r="D16" s="46">
        <f>SUM(D18:D26)</f>
        <v>596081.35</v>
      </c>
      <c r="E16" s="46">
        <f>SUM(E18:E26)</f>
        <v>599720.45874999999</v>
      </c>
      <c r="F16" s="46">
        <f>SUM(F18:F26)</f>
        <v>603450.5452187499</v>
      </c>
      <c r="G16" s="3"/>
      <c r="H16" s="3"/>
      <c r="I16" s="3"/>
      <c r="J16" s="3"/>
    </row>
    <row r="17" spans="1:10" ht="16.5" thickBot="1" x14ac:dyDescent="0.3">
      <c r="A17" s="3"/>
      <c r="B17" s="26" t="s">
        <v>24</v>
      </c>
      <c r="C17" s="27"/>
      <c r="D17" s="27"/>
      <c r="E17" s="27"/>
      <c r="F17" s="27"/>
      <c r="G17" s="3"/>
      <c r="H17" s="3"/>
      <c r="I17" s="3"/>
      <c r="J17" s="3"/>
    </row>
    <row r="18" spans="1:10" ht="16.5" thickBot="1" x14ac:dyDescent="0.3">
      <c r="A18" s="3"/>
      <c r="B18" s="48" t="s">
        <v>25</v>
      </c>
      <c r="C18" s="27">
        <v>1924</v>
      </c>
      <c r="D18" s="27">
        <v>1924</v>
      </c>
      <c r="E18" s="27">
        <v>1924</v>
      </c>
      <c r="F18" s="27">
        <v>1924</v>
      </c>
      <c r="G18" s="3"/>
      <c r="H18" s="3"/>
      <c r="I18" s="3"/>
      <c r="J18" s="3"/>
    </row>
    <row r="19" spans="1:10" ht="16.5" thickBot="1" x14ac:dyDescent="0.3">
      <c r="A19" s="3"/>
      <c r="B19" s="48" t="s">
        <v>26</v>
      </c>
      <c r="C19" s="27">
        <v>18860</v>
      </c>
      <c r="D19" s="27">
        <v>18860</v>
      </c>
      <c r="E19" s="27">
        <v>18860</v>
      </c>
      <c r="F19" s="27">
        <v>18860</v>
      </c>
      <c r="G19" s="3"/>
      <c r="H19" s="3"/>
      <c r="I19" s="3"/>
      <c r="J19" s="3"/>
    </row>
    <row r="20" spans="1:10" ht="16.5" thickBot="1" x14ac:dyDescent="0.3">
      <c r="A20" s="3"/>
      <c r="B20" s="48" t="s">
        <v>27</v>
      </c>
      <c r="C20" s="27">
        <v>63919</v>
      </c>
      <c r="D20" s="27">
        <v>63919</v>
      </c>
      <c r="E20" s="27">
        <v>63919</v>
      </c>
      <c r="F20" s="27">
        <v>63919</v>
      </c>
      <c r="G20" s="3"/>
      <c r="H20" s="3"/>
      <c r="I20" s="3"/>
      <c r="J20" s="3"/>
    </row>
    <row r="21" spans="1:10" ht="32.25" thickBot="1" x14ac:dyDescent="0.3">
      <c r="A21" s="3"/>
      <c r="B21" s="49" t="s">
        <v>21</v>
      </c>
      <c r="C21" s="44">
        <v>12435</v>
      </c>
      <c r="D21" s="44">
        <v>15000</v>
      </c>
      <c r="E21" s="44">
        <v>15000</v>
      </c>
      <c r="F21" s="44">
        <v>15000</v>
      </c>
      <c r="G21" s="3"/>
      <c r="H21" s="3"/>
      <c r="I21" s="3"/>
      <c r="J21" s="3"/>
    </row>
    <row r="22" spans="1:10" ht="16.5" thickBot="1" x14ac:dyDescent="0.3">
      <c r="A22" s="3"/>
      <c r="B22" s="48" t="s">
        <v>28</v>
      </c>
      <c r="C22" s="27">
        <v>98024</v>
      </c>
      <c r="D22" s="27">
        <v>98024</v>
      </c>
      <c r="E22" s="27">
        <v>98024</v>
      </c>
      <c r="F22" s="27">
        <v>98024</v>
      </c>
      <c r="G22" s="3"/>
      <c r="H22" s="3"/>
      <c r="I22" s="3"/>
      <c r="J22" s="3"/>
    </row>
    <row r="23" spans="1:10" ht="16.5" thickBot="1" x14ac:dyDescent="0.3">
      <c r="A23" s="3"/>
      <c r="B23" s="48" t="s">
        <v>20</v>
      </c>
      <c r="C23" s="27">
        <v>142014</v>
      </c>
      <c r="D23" s="27">
        <f>C23*1.025</f>
        <v>145564.34999999998</v>
      </c>
      <c r="E23" s="27">
        <f>D23*1.025</f>
        <v>149203.45874999996</v>
      </c>
      <c r="F23" s="27">
        <f>E23*1.025</f>
        <v>152933.54521874996</v>
      </c>
      <c r="G23" s="3"/>
      <c r="H23" s="3"/>
      <c r="I23" s="3"/>
      <c r="J23" s="3"/>
    </row>
    <row r="24" spans="1:10" ht="16.5" thickBot="1" x14ac:dyDescent="0.3">
      <c r="A24" s="3"/>
      <c r="B24" s="48" t="s">
        <v>11</v>
      </c>
      <c r="C24" s="27">
        <v>25260</v>
      </c>
      <c r="D24" s="27">
        <v>25260</v>
      </c>
      <c r="E24" s="27">
        <v>25260</v>
      </c>
      <c r="F24" s="27">
        <v>25260</v>
      </c>
      <c r="G24" s="3"/>
      <c r="H24" s="3"/>
      <c r="I24" s="3"/>
      <c r="J24" s="3"/>
    </row>
    <row r="25" spans="1:10" ht="16.5" thickBot="1" x14ac:dyDescent="0.3">
      <c r="A25" s="3"/>
      <c r="B25" s="48" t="s">
        <v>15</v>
      </c>
      <c r="C25" s="27">
        <v>153394</v>
      </c>
      <c r="D25" s="27">
        <v>153394</v>
      </c>
      <c r="E25" s="27">
        <v>153394</v>
      </c>
      <c r="F25" s="27">
        <v>153394</v>
      </c>
      <c r="G25" s="3"/>
      <c r="H25" s="3"/>
      <c r="I25" s="3"/>
      <c r="J25" s="3"/>
    </row>
    <row r="26" spans="1:10" ht="16.5" thickBot="1" x14ac:dyDescent="0.3">
      <c r="A26" s="3"/>
      <c r="B26" s="48" t="s">
        <v>17</v>
      </c>
      <c r="C26" s="44">
        <v>74136</v>
      </c>
      <c r="D26" s="44">
        <v>74136</v>
      </c>
      <c r="E26" s="44">
        <v>74136</v>
      </c>
      <c r="F26" s="44">
        <v>74136</v>
      </c>
      <c r="G26" s="3"/>
      <c r="H26" s="3"/>
      <c r="I26" s="3"/>
      <c r="J26" s="3"/>
    </row>
    <row r="27" spans="1:10" ht="16.5" thickBot="1" x14ac:dyDescent="0.3">
      <c r="A27" s="3"/>
      <c r="B27" s="24" t="s">
        <v>12</v>
      </c>
      <c r="C27" s="46">
        <f>C15-C16</f>
        <v>118900</v>
      </c>
      <c r="D27" s="46">
        <f>D15-D16</f>
        <v>110989.65000000002</v>
      </c>
      <c r="E27" s="46">
        <f t="shared" ref="E27:F27" si="0">E15-E16</f>
        <v>113350.54125000001</v>
      </c>
      <c r="F27" s="46">
        <f t="shared" si="0"/>
        <v>115620.4547812501</v>
      </c>
      <c r="G27" s="28"/>
      <c r="H27" s="28"/>
      <c r="I27" s="28"/>
      <c r="J27" s="28"/>
    </row>
    <row r="28" spans="1:10" ht="15.75" x14ac:dyDescent="0.25">
      <c r="A28" s="3"/>
      <c r="B28" s="29" t="s">
        <v>13</v>
      </c>
      <c r="C28" s="37">
        <f>33000+42000+5700</f>
        <v>80700</v>
      </c>
      <c r="D28" s="38">
        <f>30250+38500+4676</f>
        <v>73426</v>
      </c>
      <c r="E28" s="38">
        <f>27500+35000+3299</f>
        <v>65799</v>
      </c>
      <c r="F28" s="38">
        <f>24750+31500+2578</f>
        <v>58828</v>
      </c>
      <c r="G28" s="3"/>
      <c r="H28" s="3"/>
      <c r="I28" s="3"/>
      <c r="J28" s="3"/>
    </row>
    <row r="29" spans="1:10" ht="16.5" thickBot="1" x14ac:dyDescent="0.3">
      <c r="A29" s="30"/>
      <c r="B29" s="31" t="s">
        <v>14</v>
      </c>
      <c r="C29" s="32">
        <v>139</v>
      </c>
      <c r="D29" s="39">
        <v>139</v>
      </c>
      <c r="E29" s="39">
        <v>139</v>
      </c>
      <c r="F29" s="39">
        <v>139</v>
      </c>
      <c r="G29" s="30"/>
      <c r="H29" s="30"/>
      <c r="I29" s="30"/>
      <c r="J29" s="30"/>
    </row>
    <row r="30" spans="1:10" ht="15.75" x14ac:dyDescent="0.25">
      <c r="A30" s="30"/>
      <c r="B30" s="33"/>
      <c r="C30" s="34"/>
      <c r="D30" s="34"/>
      <c r="E30" s="34"/>
      <c r="F30" s="34"/>
      <c r="G30" s="30"/>
      <c r="H30" s="30"/>
      <c r="I30" s="30"/>
      <c r="J30" s="30"/>
    </row>
    <row r="31" spans="1:10" x14ac:dyDescent="0.25">
      <c r="A31" s="35"/>
      <c r="B31" s="54"/>
      <c r="C31" s="55"/>
      <c r="D31" s="55"/>
      <c r="E31" s="55"/>
      <c r="F31" s="55"/>
      <c r="G31" s="35"/>
      <c r="H31" s="35"/>
      <c r="I31" s="35"/>
      <c r="J31" s="35"/>
    </row>
    <row r="33" spans="3:6" x14ac:dyDescent="0.25">
      <c r="C33" s="47"/>
      <c r="D33" s="47"/>
      <c r="E33" s="47"/>
      <c r="F33" s="47"/>
    </row>
  </sheetData>
  <mergeCells count="3">
    <mergeCell ref="B2:E2"/>
    <mergeCell ref="D3:F3"/>
    <mergeCell ref="B31:F31"/>
  </mergeCells>
  <pageMargins left="0.7" right="0.7" top="0.75" bottom="0.75" header="0.3" footer="0.3"/>
  <pageSetup paperSize="9" scale="7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2023-12-18T06:22:48Z</dcterms:modified>
</cp:coreProperties>
</file>