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dlickama\Desktop\VOMPaP k 09.01.2024\Pracovní složka 31.12.2023\Ostatní\zveřejnění ÚD + intranet\Zveřejnění rozpočtu 2025\"/>
    </mc:Choice>
  </mc:AlternateContent>
  <xr:revisionPtr revIDLastSave="0" documentId="8_{1F5F4EFC-CF48-4583-A505-607A8D987446}" xr6:coauthVersionLast="46" xr6:coauthVersionMax="46" xr10:uidLastSave="{00000000-0000-0000-0000-000000000000}"/>
  <bookViews>
    <workbookView xWindow="-120" yWindow="-120" windowWidth="29040" windowHeight="15840" xr2:uid="{49B039AF-8DBD-4612-86A6-5BE5939B9036}"/>
  </bookViews>
  <sheets>
    <sheet name="Výdaje tab. č. 2 " sheetId="1" r:id="rId1"/>
  </sheets>
  <externalReferences>
    <externalReference r:id="rId2"/>
    <externalReference r:id="rId3"/>
    <externalReference r:id="rId4"/>
    <externalReference r:id="rId5"/>
  </externalReferences>
  <definedNames>
    <definedName name="dates" localSheetId="0">[1]číselník!$B$42:$C$54</definedName>
    <definedName name="dates">[2]číselník!$B$42:$C$54</definedName>
    <definedName name="joj">#REF!</definedName>
    <definedName name="_xlnm.Print_Area" localSheetId="0">'Výdaje tab. č. 2 '!$A$1:$G$60</definedName>
    <definedName name="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1" l="1"/>
  <c r="G54" i="1" s="1"/>
  <c r="F52" i="1"/>
  <c r="F54" i="1" s="1"/>
  <c r="E52" i="1"/>
  <c r="E54" i="1" s="1"/>
  <c r="D52" i="1"/>
  <c r="D54" i="1" s="1"/>
  <c r="G41" i="1"/>
  <c r="G39" i="1"/>
  <c r="F39" i="1"/>
  <c r="E39" i="1"/>
  <c r="D39" i="1"/>
  <c r="G37" i="1"/>
  <c r="F37" i="1"/>
  <c r="E37" i="1"/>
  <c r="D37" i="1"/>
  <c r="G35" i="1"/>
  <c r="F35" i="1"/>
  <c r="E35" i="1"/>
  <c r="D35" i="1"/>
  <c r="F32" i="1"/>
  <c r="E32" i="1"/>
  <c r="D32" i="1"/>
  <c r="G31" i="1"/>
  <c r="G32" i="1" s="1"/>
  <c r="F30" i="1"/>
  <c r="E30" i="1"/>
  <c r="D30" i="1"/>
  <c r="G28" i="1"/>
  <c r="G30" i="1" s="1"/>
  <c r="G26" i="1"/>
  <c r="F26" i="1"/>
  <c r="E26" i="1"/>
  <c r="D26" i="1"/>
  <c r="G24" i="1"/>
  <c r="F24" i="1"/>
  <c r="E24" i="1"/>
  <c r="D24" i="1"/>
  <c r="G22" i="1"/>
  <c r="F22" i="1"/>
  <c r="E22" i="1"/>
  <c r="D22" i="1"/>
  <c r="G20" i="1"/>
  <c r="F20" i="1"/>
  <c r="E20" i="1"/>
  <c r="D20" i="1"/>
  <c r="F18" i="1"/>
  <c r="E18" i="1"/>
  <c r="D18" i="1"/>
  <c r="G17" i="1"/>
  <c r="G18" i="1" s="1"/>
  <c r="G14" i="1"/>
  <c r="F14" i="1"/>
  <c r="E14" i="1"/>
  <c r="D14" i="1"/>
  <c r="F12" i="1"/>
  <c r="F43" i="1" s="1"/>
  <c r="F55" i="1" s="1"/>
  <c r="E12" i="1"/>
  <c r="E43" i="1" s="1"/>
  <c r="E55" i="1" s="1"/>
  <c r="D12" i="1"/>
  <c r="D43" i="1" s="1"/>
  <c r="D55" i="1" s="1"/>
  <c r="G10" i="1"/>
  <c r="G9" i="1"/>
  <c r="G8" i="1"/>
  <c r="G12" i="1" s="1"/>
  <c r="G43" i="1" s="1"/>
  <c r="G55" i="1" s="1"/>
</calcChain>
</file>

<file path=xl/sharedStrings.xml><?xml version="1.0" encoding="utf-8"?>
<sst xmlns="http://schemas.openxmlformats.org/spreadsheetml/2006/main" count="74" uniqueCount="68">
  <si>
    <t>Schválený rozpočet výdajů MOb MOaP na rok 2025 (v tis. Kč)                               tabulka č. 2</t>
  </si>
  <si>
    <t>VÝDAJE</t>
  </si>
  <si>
    <t>Schválený</t>
  </si>
  <si>
    <t>Úpravený rozpočet k 31.10.2024</t>
  </si>
  <si>
    <t>Plnění</t>
  </si>
  <si>
    <t>rozpočet</t>
  </si>
  <si>
    <t>rozpočtu</t>
  </si>
  <si>
    <t>roku 2024</t>
  </si>
  <si>
    <t>k 31.10.2024</t>
  </si>
  <si>
    <t>na rok 2025</t>
  </si>
  <si>
    <t>běžné výdaje</t>
  </si>
  <si>
    <t>Úsek školství a volnočasových aktivit</t>
  </si>
  <si>
    <t>Neinvestiční příspěvky CKV MO</t>
  </si>
  <si>
    <t>Neinvest.přísp. základním a mateřským školám</t>
  </si>
  <si>
    <t>Neinvestiční transfery</t>
  </si>
  <si>
    <t>OŠR</t>
  </si>
  <si>
    <t>Odbor strategického rozvoje školství a volnočasových aktivit</t>
  </si>
  <si>
    <t>Úsek péče o občany</t>
  </si>
  <si>
    <t>OSV</t>
  </si>
  <si>
    <t xml:space="preserve">Odbor sociálních věcí </t>
  </si>
  <si>
    <t>Úsek obřadů a slavností</t>
  </si>
  <si>
    <t>Úsek IZS, PO,BOZP</t>
  </si>
  <si>
    <t>Úsek hospodářské správy</t>
  </si>
  <si>
    <t>OVV</t>
  </si>
  <si>
    <t xml:space="preserve">Odbor vnitřních věcí </t>
  </si>
  <si>
    <t>Úsek osobních výdajů</t>
  </si>
  <si>
    <t>Osobní výdaje</t>
  </si>
  <si>
    <t>Úsek výpočetní techniky</t>
  </si>
  <si>
    <t>Výpočetní technika</t>
  </si>
  <si>
    <t>Úsek sekretariátů</t>
  </si>
  <si>
    <t>Sekretariáty</t>
  </si>
  <si>
    <t>Úsek vnějších a vnitřních vztahů</t>
  </si>
  <si>
    <t>Vnější a vnitřní vztahy</t>
  </si>
  <si>
    <t>Úsek místního hospodářství</t>
  </si>
  <si>
    <t>Neinvestiční příspěvek Technickým službám MOaP</t>
  </si>
  <si>
    <t>Úsek investic a oprav</t>
  </si>
  <si>
    <t>OIMH</t>
  </si>
  <si>
    <t xml:space="preserve">Odbor investic a místního hospodářství </t>
  </si>
  <si>
    <t>Úsek správy domovního a bytového fondu</t>
  </si>
  <si>
    <t>OSDF</t>
  </si>
  <si>
    <t>Odbor správy domovního fondu</t>
  </si>
  <si>
    <t>Úsek privatizace domovního a bytového fondu</t>
  </si>
  <si>
    <t xml:space="preserve">Úsek majetku </t>
  </si>
  <si>
    <t>OM</t>
  </si>
  <si>
    <t>Odbor majetku</t>
  </si>
  <si>
    <t>Úsek stavebního řádu a přestupků</t>
  </si>
  <si>
    <t>OSŘP</t>
  </si>
  <si>
    <t>Odbor stavebního řádu a přestupků</t>
  </si>
  <si>
    <t>Úsek financí a rozpočtu  (bez rezerv a převodů)</t>
  </si>
  <si>
    <t>OFR</t>
  </si>
  <si>
    <t>Odbor financí a rozpočtu</t>
  </si>
  <si>
    <t>Rezerva na krizová opatření</t>
  </si>
  <si>
    <t>Rezerva na obnovu stravovacích zařízení v ZŠ a bytového a nebytového fondu</t>
  </si>
  <si>
    <t xml:space="preserve"> </t>
  </si>
  <si>
    <t>Další nespecifikované rezervy</t>
  </si>
  <si>
    <t>B Ě Ź N É  V Ý D A J E    C E L K E M</t>
  </si>
  <si>
    <t>kapitálové výdaje</t>
  </si>
  <si>
    <t>odboru strategického rozvoje školství a volnočasových aktivit</t>
  </si>
  <si>
    <t>odboru investic a místního hospodářství</t>
  </si>
  <si>
    <t>odboru správy domovního a bytového fondu</t>
  </si>
  <si>
    <t>odboru vnitřních věcí a oddělení informačních technologií</t>
  </si>
  <si>
    <t>v tom transfery</t>
  </si>
  <si>
    <t>Rezerva kapitálových výdajů</t>
  </si>
  <si>
    <t>Rezerva na participativní rozpočet</t>
  </si>
  <si>
    <t>Kapitálové výdaje odborů</t>
  </si>
  <si>
    <t>Investiční transfery příspěvkovým organizacím</t>
  </si>
  <si>
    <t>K A P I T Á L O V É  V Ý D A J E   C E L K E M</t>
  </si>
  <si>
    <t>V Ý D A J E    C E L K E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</si>
</sst>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 x14ac:knownFonts="1">
    <font>
      <sz val="10"/>
      <name val="Arial"/>
      <charset val="238"/>
    </font>
    <font>
      <b/>
      <sz val="14"/>
      <color indexed="8"/>
      <name val="Arial"/>
      <family val="2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</font>
    <font>
      <sz val="10"/>
      <name val="Arial"/>
      <family val="2"/>
    </font>
    <font>
      <b/>
      <i/>
      <sz val="10"/>
      <color theme="5" tint="-0.249977111117893"/>
      <name val="Arial"/>
      <family val="2"/>
      <charset val="238"/>
    </font>
    <font>
      <b/>
      <i/>
      <sz val="10"/>
      <color indexed="16"/>
      <name val="Arial"/>
      <family val="2"/>
      <charset val="238"/>
    </font>
    <font>
      <sz val="10"/>
      <color theme="5" tint="-0.249977111117893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2"/>
      <name val="Arial"/>
      <family val="2"/>
    </font>
    <font>
      <sz val="10"/>
      <color indexed="2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CFBC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0" fontId="7" fillId="0" borderId="0"/>
    <xf numFmtId="0" fontId="7" fillId="0" borderId="0"/>
  </cellStyleXfs>
  <cellXfs count="166">
    <xf numFmtId="0" fontId="0" fillId="0" borderId="0" xfId="0"/>
    <xf numFmtId="0" fontId="1" fillId="2" borderId="0" xfId="0" applyFont="1" applyFill="1"/>
    <xf numFmtId="3" fontId="2" fillId="0" borderId="1" xfId="0" applyNumberFormat="1" applyFont="1" applyBorder="1"/>
    <xf numFmtId="3" fontId="2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4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 wrapText="1"/>
    </xf>
    <xf numFmtId="0" fontId="0" fillId="2" borderId="6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3" fontId="5" fillId="2" borderId="8" xfId="0" applyNumberFormat="1" applyFont="1" applyFill="1" applyBorder="1" applyAlignment="1">
      <alignment horizontal="center"/>
    </xf>
    <xf numFmtId="3" fontId="5" fillId="2" borderId="8" xfId="0" applyNumberFormat="1" applyFont="1" applyFill="1" applyBorder="1" applyAlignment="1">
      <alignment horizontal="center" wrapText="1"/>
    </xf>
    <xf numFmtId="0" fontId="0" fillId="2" borderId="9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3" fontId="5" fillId="2" borderId="11" xfId="0" applyNumberFormat="1" applyFont="1" applyFill="1" applyBorder="1" applyAlignment="1">
      <alignment horizontal="center"/>
    </xf>
    <xf numFmtId="3" fontId="5" fillId="2" borderId="11" xfId="0" applyNumberFormat="1" applyFont="1" applyFill="1" applyBorder="1" applyAlignment="1">
      <alignment horizontal="center" wrapText="1"/>
    </xf>
    <xf numFmtId="164" fontId="5" fillId="2" borderId="11" xfId="0" applyNumberFormat="1" applyFont="1" applyFill="1" applyBorder="1" applyAlignment="1">
      <alignment horizontal="center"/>
    </xf>
    <xf numFmtId="0" fontId="0" fillId="0" borderId="6" xfId="0" applyBorder="1"/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6" fillId="2" borderId="13" xfId="0" applyFont="1" applyFill="1" applyBorder="1"/>
    <xf numFmtId="0" fontId="0" fillId="2" borderId="14" xfId="0" applyFill="1" applyBorder="1"/>
    <xf numFmtId="0" fontId="0" fillId="2" borderId="15" xfId="0" applyFill="1" applyBorder="1"/>
    <xf numFmtId="0" fontId="5" fillId="2" borderId="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0" fillId="0" borderId="18" xfId="0" applyBorder="1"/>
    <xf numFmtId="0" fontId="0" fillId="0" borderId="19" xfId="0" applyBorder="1"/>
    <xf numFmtId="3" fontId="7" fillId="0" borderId="20" xfId="1" applyNumberFormat="1" applyBorder="1"/>
    <xf numFmtId="3" fontId="7" fillId="0" borderId="21" xfId="0" applyNumberFormat="1" applyFont="1" applyBorder="1"/>
    <xf numFmtId="3" fontId="7" fillId="0" borderId="22" xfId="0" applyNumberFormat="1" applyFont="1" applyBorder="1"/>
    <xf numFmtId="3" fontId="7" fillId="0" borderId="23" xfId="1" applyNumberFormat="1" applyBorder="1"/>
    <xf numFmtId="3" fontId="7" fillId="0" borderId="24" xfId="1" applyNumberFormat="1" applyBorder="1"/>
    <xf numFmtId="3" fontId="7" fillId="0" borderId="8" xfId="0" applyNumberFormat="1" applyFont="1" applyBorder="1"/>
    <xf numFmtId="3" fontId="7" fillId="0" borderId="7" xfId="0" applyNumberFormat="1" applyFont="1" applyBorder="1"/>
    <xf numFmtId="3" fontId="7" fillId="0" borderId="12" xfId="1" applyNumberFormat="1" applyBorder="1"/>
    <xf numFmtId="0" fontId="0" fillId="3" borderId="0" xfId="0" applyFill="1"/>
    <xf numFmtId="0" fontId="9" fillId="4" borderId="25" xfId="2" applyFont="1" applyFill="1" applyBorder="1"/>
    <xf numFmtId="0" fontId="9" fillId="4" borderId="26" xfId="2" applyFont="1" applyFill="1" applyBorder="1"/>
    <xf numFmtId="0" fontId="9" fillId="4" borderId="26" xfId="0" applyFont="1" applyFill="1" applyBorder="1"/>
    <xf numFmtId="3" fontId="9" fillId="4" borderId="27" xfId="2" applyNumberFormat="1" applyFont="1" applyFill="1" applyBorder="1"/>
    <xf numFmtId="3" fontId="5" fillId="4" borderId="28" xfId="2" applyNumberFormat="1" applyFont="1" applyFill="1" applyBorder="1"/>
    <xf numFmtId="0" fontId="7" fillId="0" borderId="0" xfId="0" applyFont="1"/>
    <xf numFmtId="3" fontId="7" fillId="0" borderId="20" xfId="3" applyNumberFormat="1" applyBorder="1"/>
    <xf numFmtId="3" fontId="7" fillId="0" borderId="23" xfId="3" applyNumberFormat="1" applyBorder="1"/>
    <xf numFmtId="0" fontId="7" fillId="0" borderId="6" xfId="2" applyFont="1" applyBorder="1"/>
    <xf numFmtId="0" fontId="7" fillId="0" borderId="0" xfId="2" applyFont="1"/>
    <xf numFmtId="3" fontId="7" fillId="0" borderId="20" xfId="4" applyNumberFormat="1" applyBorder="1"/>
    <xf numFmtId="3" fontId="7" fillId="0" borderId="23" xfId="4" applyNumberFormat="1" applyBorder="1"/>
    <xf numFmtId="0" fontId="8" fillId="0" borderId="0" xfId="2"/>
    <xf numFmtId="3" fontId="7" fillId="0" borderId="24" xfId="4" applyNumberFormat="1" applyBorder="1"/>
    <xf numFmtId="3" fontId="7" fillId="0" borderId="12" xfId="4" applyNumberFormat="1" applyBorder="1"/>
    <xf numFmtId="0" fontId="5" fillId="0" borderId="6" xfId="0" applyFont="1" applyBorder="1"/>
    <xf numFmtId="0" fontId="5" fillId="0" borderId="0" xfId="0" applyFont="1"/>
    <xf numFmtId="3" fontId="7" fillId="0" borderId="24" xfId="2" applyNumberFormat="1" applyFont="1" applyBorder="1"/>
    <xf numFmtId="3" fontId="7" fillId="0" borderId="8" xfId="2" applyNumberFormat="1" applyFont="1" applyBorder="1"/>
    <xf numFmtId="3" fontId="8" fillId="0" borderId="7" xfId="2" applyNumberFormat="1" applyBorder="1"/>
    <xf numFmtId="3" fontId="8" fillId="0" borderId="12" xfId="2" applyNumberFormat="1" applyBorder="1"/>
    <xf numFmtId="0" fontId="9" fillId="0" borderId="6" xfId="2" applyFont="1" applyBorder="1"/>
    <xf numFmtId="0" fontId="9" fillId="0" borderId="0" xfId="2" applyFont="1"/>
    <xf numFmtId="0" fontId="5" fillId="4" borderId="25" xfId="2" applyFont="1" applyFill="1" applyBorder="1"/>
    <xf numFmtId="0" fontId="5" fillId="4" borderId="26" xfId="2" applyFont="1" applyFill="1" applyBorder="1"/>
    <xf numFmtId="0" fontId="5" fillId="4" borderId="26" xfId="0" applyFont="1" applyFill="1" applyBorder="1"/>
    <xf numFmtId="3" fontId="5" fillId="4" borderId="27" xfId="2" applyNumberFormat="1" applyFont="1" applyFill="1" applyBorder="1"/>
    <xf numFmtId="0" fontId="0" fillId="5" borderId="0" xfId="0" applyFill="1"/>
    <xf numFmtId="0" fontId="5" fillId="5" borderId="6" xfId="2" applyFont="1" applyFill="1" applyBorder="1"/>
    <xf numFmtId="0" fontId="5" fillId="5" borderId="0" xfId="2" applyFont="1" applyFill="1"/>
    <xf numFmtId="0" fontId="7" fillId="5" borderId="0" xfId="0" applyFont="1" applyFill="1"/>
    <xf numFmtId="0" fontId="7" fillId="5" borderId="6" xfId="2" applyFont="1" applyFill="1" applyBorder="1"/>
    <xf numFmtId="0" fontId="7" fillId="5" borderId="0" xfId="2" applyFont="1" applyFill="1"/>
    <xf numFmtId="3" fontId="10" fillId="0" borderId="12" xfId="4" applyNumberFormat="1" applyFont="1" applyBorder="1"/>
    <xf numFmtId="0" fontId="9" fillId="4" borderId="29" xfId="0" applyFont="1" applyFill="1" applyBorder="1"/>
    <xf numFmtId="3" fontId="9" fillId="4" borderId="28" xfId="2" applyNumberFormat="1" applyFont="1" applyFill="1" applyBorder="1"/>
    <xf numFmtId="0" fontId="9" fillId="0" borderId="0" xfId="0" applyFont="1"/>
    <xf numFmtId="0" fontId="0" fillId="0" borderId="7" xfId="0" applyBorder="1"/>
    <xf numFmtId="0" fontId="9" fillId="0" borderId="6" xfId="0" applyFont="1" applyBorder="1"/>
    <xf numFmtId="0" fontId="9" fillId="4" borderId="6" xfId="2" applyFont="1" applyFill="1" applyBorder="1"/>
    <xf numFmtId="0" fontId="9" fillId="4" borderId="0" xfId="2" applyFont="1" applyFill="1"/>
    <xf numFmtId="0" fontId="9" fillId="4" borderId="0" xfId="0" applyFont="1" applyFill="1"/>
    <xf numFmtId="3" fontId="9" fillId="4" borderId="24" xfId="2" applyNumberFormat="1" applyFont="1" applyFill="1" applyBorder="1"/>
    <xf numFmtId="3" fontId="9" fillId="4" borderId="30" xfId="2" applyNumberFormat="1" applyFont="1" applyFill="1" applyBorder="1"/>
    <xf numFmtId="0" fontId="10" fillId="0" borderId="19" xfId="0" applyFont="1" applyBorder="1"/>
    <xf numFmtId="3" fontId="10" fillId="0" borderId="23" xfId="4" applyNumberFormat="1" applyFont="1" applyBorder="1"/>
    <xf numFmtId="0" fontId="9" fillId="4" borderId="25" xfId="0" applyFont="1" applyFill="1" applyBorder="1" applyAlignment="1">
      <alignment vertical="center"/>
    </xf>
    <xf numFmtId="0" fontId="9" fillId="4" borderId="26" xfId="0" applyFont="1" applyFill="1" applyBorder="1" applyAlignment="1">
      <alignment vertical="center"/>
    </xf>
    <xf numFmtId="3" fontId="9" fillId="4" borderId="8" xfId="2" applyNumberFormat="1" applyFont="1" applyFill="1" applyBorder="1"/>
    <xf numFmtId="3" fontId="9" fillId="4" borderId="7" xfId="2" applyNumberFormat="1" applyFont="1" applyFill="1" applyBorder="1"/>
    <xf numFmtId="3" fontId="9" fillId="4" borderId="30" xfId="0" applyNumberFormat="1" applyFont="1" applyFill="1" applyBorder="1"/>
    <xf numFmtId="0" fontId="9" fillId="4" borderId="31" xfId="2" applyFont="1" applyFill="1" applyBorder="1"/>
    <xf numFmtId="0" fontId="9" fillId="4" borderId="32" xfId="2" applyFont="1" applyFill="1" applyBorder="1" applyAlignment="1">
      <alignment horizontal="left" wrapText="1"/>
    </xf>
    <xf numFmtId="0" fontId="9" fillId="4" borderId="33" xfId="2" applyFont="1" applyFill="1" applyBorder="1" applyAlignment="1">
      <alignment horizontal="left" wrapText="1"/>
    </xf>
    <xf numFmtId="3" fontId="9" fillId="4" borderId="34" xfId="2" applyNumberFormat="1" applyFont="1" applyFill="1" applyBorder="1"/>
    <xf numFmtId="3" fontId="9" fillId="4" borderId="35" xfId="2" applyNumberFormat="1" applyFont="1" applyFill="1" applyBorder="1"/>
    <xf numFmtId="3" fontId="9" fillId="4" borderId="33" xfId="2" applyNumberFormat="1" applyFont="1" applyFill="1" applyBorder="1"/>
    <xf numFmtId="3" fontId="9" fillId="4" borderId="36" xfId="0" applyNumberFormat="1" applyFont="1" applyFill="1" applyBorder="1"/>
    <xf numFmtId="0" fontId="9" fillId="4" borderId="37" xfId="2" applyFont="1" applyFill="1" applyBorder="1"/>
    <xf numFmtId="0" fontId="9" fillId="4" borderId="38" xfId="2" applyFont="1" applyFill="1" applyBorder="1"/>
    <xf numFmtId="0" fontId="9" fillId="4" borderId="38" xfId="0" applyFont="1" applyFill="1" applyBorder="1"/>
    <xf numFmtId="3" fontId="9" fillId="4" borderId="39" xfId="2" applyNumberFormat="1" applyFont="1" applyFill="1" applyBorder="1"/>
    <xf numFmtId="3" fontId="9" fillId="4" borderId="40" xfId="2" applyNumberFormat="1" applyFont="1" applyFill="1" applyBorder="1"/>
    <xf numFmtId="3" fontId="9" fillId="4" borderId="41" xfId="2" applyNumberFormat="1" applyFont="1" applyFill="1" applyBorder="1"/>
    <xf numFmtId="3" fontId="9" fillId="4" borderId="42" xfId="2" applyNumberFormat="1" applyFont="1" applyFill="1" applyBorder="1"/>
    <xf numFmtId="0" fontId="5" fillId="6" borderId="2" xfId="0" applyFont="1" applyFill="1" applyBorder="1" applyAlignment="1">
      <alignment vertical="center"/>
    </xf>
    <xf numFmtId="0" fontId="5" fillId="6" borderId="3" xfId="0" applyFont="1" applyFill="1" applyBorder="1"/>
    <xf numFmtId="0" fontId="0" fillId="6" borderId="3" xfId="0" applyFill="1" applyBorder="1"/>
    <xf numFmtId="3" fontId="5" fillId="6" borderId="5" xfId="0" applyNumberFormat="1" applyFont="1" applyFill="1" applyBorder="1" applyAlignment="1">
      <alignment vertical="center"/>
    </xf>
    <xf numFmtId="3" fontId="5" fillId="6" borderId="43" xfId="0" applyNumberFormat="1" applyFont="1" applyFill="1" applyBorder="1" applyAlignment="1">
      <alignment vertical="center"/>
    </xf>
    <xf numFmtId="0" fontId="6" fillId="2" borderId="13" xfId="0" applyFont="1" applyFill="1" applyBorder="1"/>
    <xf numFmtId="0" fontId="0" fillId="2" borderId="14" xfId="0" applyFill="1" applyBorder="1"/>
    <xf numFmtId="0" fontId="5" fillId="2" borderId="14" xfId="0" applyFont="1" applyFill="1" applyBorder="1" applyAlignment="1">
      <alignment vertical="center"/>
    </xf>
    <xf numFmtId="3" fontId="5" fillId="2" borderId="44" xfId="0" applyNumberFormat="1" applyFont="1" applyFill="1" applyBorder="1" applyAlignment="1">
      <alignment vertical="center"/>
    </xf>
    <xf numFmtId="3" fontId="5" fillId="2" borderId="16" xfId="0" applyNumberFormat="1" applyFont="1" applyFill="1" applyBorder="1" applyAlignment="1">
      <alignment vertical="center"/>
    </xf>
    <xf numFmtId="3" fontId="5" fillId="2" borderId="15" xfId="0" applyNumberFormat="1" applyFont="1" applyFill="1" applyBorder="1" applyAlignment="1">
      <alignment vertical="center"/>
    </xf>
    <xf numFmtId="3" fontId="5" fillId="2" borderId="17" xfId="0" applyNumberFormat="1" applyFont="1" applyFill="1" applyBorder="1" applyAlignment="1">
      <alignment vertical="center"/>
    </xf>
    <xf numFmtId="3" fontId="7" fillId="0" borderId="20" xfId="0" applyNumberFormat="1" applyFont="1" applyBorder="1"/>
    <xf numFmtId="3" fontId="7" fillId="0" borderId="45" xfId="0" applyNumberFormat="1" applyFont="1" applyBorder="1"/>
    <xf numFmtId="3" fontId="7" fillId="0" borderId="24" xfId="0" applyNumberFormat="1" applyFont="1" applyBorder="1"/>
    <xf numFmtId="3" fontId="7" fillId="0" borderId="30" xfId="0" applyNumberFormat="1" applyFont="1" applyBorder="1"/>
    <xf numFmtId="0" fontId="5" fillId="0" borderId="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11" fillId="0" borderId="0" xfId="0" applyFont="1"/>
    <xf numFmtId="3" fontId="12" fillId="0" borderId="24" xfId="0" applyNumberFormat="1" applyFont="1" applyBorder="1"/>
    <xf numFmtId="3" fontId="12" fillId="0" borderId="8" xfId="0" applyNumberFormat="1" applyFont="1" applyBorder="1"/>
    <xf numFmtId="3" fontId="12" fillId="0" borderId="30" xfId="0" applyNumberFormat="1" applyFont="1" applyBorder="1"/>
    <xf numFmtId="0" fontId="13" fillId="0" borderId="0" xfId="0" applyFont="1" applyAlignment="1">
      <alignment vertical="center"/>
    </xf>
    <xf numFmtId="0" fontId="9" fillId="6" borderId="25" xfId="2" applyFont="1" applyFill="1" applyBorder="1"/>
    <xf numFmtId="0" fontId="9" fillId="6" borderId="26" xfId="2" applyFont="1" applyFill="1" applyBorder="1"/>
    <xf numFmtId="0" fontId="9" fillId="6" borderId="26" xfId="0" applyFont="1" applyFill="1" applyBorder="1"/>
    <xf numFmtId="3" fontId="9" fillId="6" borderId="27" xfId="2" applyNumberFormat="1" applyFont="1" applyFill="1" applyBorder="1"/>
    <xf numFmtId="3" fontId="9" fillId="6" borderId="28" xfId="2" applyNumberFormat="1" applyFont="1" applyFill="1" applyBorder="1"/>
    <xf numFmtId="0" fontId="10" fillId="0" borderId="6" xfId="0" applyFont="1" applyBorder="1"/>
    <xf numFmtId="0" fontId="10" fillId="0" borderId="0" xfId="0" applyFont="1"/>
    <xf numFmtId="3" fontId="0" fillId="0" borderId="24" xfId="0" applyNumberFormat="1" applyBorder="1"/>
    <xf numFmtId="3" fontId="0" fillId="0" borderId="8" xfId="0" applyNumberFormat="1" applyBorder="1"/>
    <xf numFmtId="3" fontId="0" fillId="0" borderId="7" xfId="0" applyNumberFormat="1" applyBorder="1"/>
    <xf numFmtId="3" fontId="0" fillId="0" borderId="12" xfId="0" applyNumberFormat="1" applyBorder="1"/>
    <xf numFmtId="0" fontId="5" fillId="6" borderId="9" xfId="0" applyFont="1" applyFill="1" applyBorder="1"/>
    <xf numFmtId="0" fontId="5" fillId="6" borderId="1" xfId="0" applyFont="1" applyFill="1" applyBorder="1"/>
    <xf numFmtId="3" fontId="5" fillId="6" borderId="10" xfId="0" applyNumberFormat="1" applyFont="1" applyFill="1" applyBorder="1"/>
    <xf numFmtId="3" fontId="5" fillId="6" borderId="46" xfId="0" applyNumberFormat="1" applyFont="1" applyFill="1" applyBorder="1"/>
    <xf numFmtId="0" fontId="5" fillId="4" borderId="47" xfId="0" applyFont="1" applyFill="1" applyBorder="1" applyAlignment="1">
      <alignment vertical="center"/>
    </xf>
    <xf numFmtId="0" fontId="0" fillId="4" borderId="48" xfId="0" applyFill="1" applyBorder="1"/>
    <xf numFmtId="3" fontId="5" fillId="4" borderId="49" xfId="0" applyNumberFormat="1" applyFont="1" applyFill="1" applyBorder="1" applyAlignment="1">
      <alignment vertical="center"/>
    </xf>
    <xf numFmtId="3" fontId="5" fillId="4" borderId="50" xfId="0" applyNumberFormat="1" applyFont="1" applyFill="1" applyBorder="1" applyAlignment="1">
      <alignment vertical="center"/>
    </xf>
    <xf numFmtId="0" fontId="5" fillId="0" borderId="3" xfId="0" applyFont="1" applyBorder="1" applyAlignment="1">
      <alignment vertical="center"/>
    </xf>
    <xf numFmtId="0" fontId="0" fillId="0" borderId="3" xfId="0" applyBorder="1"/>
    <xf numFmtId="3" fontId="5" fillId="0" borderId="3" xfId="0" applyNumberFormat="1" applyFont="1" applyBorder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3" fillId="0" borderId="0" xfId="0" applyFont="1"/>
    <xf numFmtId="3" fontId="3" fillId="0" borderId="0" xfId="0" applyNumberFormat="1" applyFont="1"/>
    <xf numFmtId="3" fontId="15" fillId="0" borderId="0" xfId="0" applyNumberFormat="1" applyFont="1"/>
    <xf numFmtId="3" fontId="16" fillId="0" borderId="0" xfId="0" applyNumberFormat="1" applyFont="1"/>
    <xf numFmtId="3" fontId="3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2" fillId="0" borderId="0" xfId="0" applyNumberFormat="1" applyFont="1"/>
  </cellXfs>
  <cellStyles count="5">
    <cellStyle name="Normální" xfId="0" builtinId="0"/>
    <cellStyle name="Normální 10" xfId="4" xr:uid="{9B36B457-C94F-4287-B6C8-25A313C8E12A}"/>
    <cellStyle name="Normální 8" xfId="1" xr:uid="{8724952D-5B84-483C-B767-9AC9F26B6CB6}"/>
    <cellStyle name="Normální 9" xfId="3" xr:uid="{B56BC37D-7229-40F7-A49C-851600F1CD9F}"/>
    <cellStyle name="normální_čerpání příjmů 5-2005" xfId="2" xr:uid="{23CFDFEF-F764-48A3-8ED9-217A29E066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MOAP.mmo.cz\shareMOAP\Users\zapletalovaal\AppData\Local\Microsoft\Windows\Temporary%20Internet%20Files\Content.Outlook\YP38HINJ\I.%20pololet&#237;%20ZMOb\plni&#269;ka%20k%2031.3.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MOAP.mmo.cz\shareMOAP\Users\zapletalovaal\AppData\Local\Microsoft\Windows\Temporary%20Internet%20Files\Content.Outlook\YP38HINJ\plni&#269;ka%20k%2031.3.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MOAP.mmo.cz\shareMOAP\Users\palarcikovave\Desktop\Documents\2013\Hospoda&#345;en&#237;%20%20I.%20pololet&#23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Souhrnn&#225;%20tabulka%202025%20-%201,2,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INPUTS"/>
      <sheetName val="Souhrnný report BILANCE"/>
      <sheetName val="Souhrnny report PRIJMY"/>
      <sheetName val="Souhrnny report VYDAJE"/>
      <sheetName val="OSŠ"/>
      <sheetName val="OMH"/>
      <sheetName val="OSM"/>
      <sheetName val="OSČ"/>
      <sheetName val="OFR"/>
      <sheetName val="OIV"/>
      <sheetName val="KT"/>
      <sheetName val="VS"/>
      <sheetName val="VS KT"/>
      <sheetName val="akce"/>
      <sheetName val="mzdy"/>
      <sheetName val="upozornění"/>
      <sheetName val="kontroly"/>
      <sheetName val="číselník"/>
      <sheetName val="Prijmy"/>
      <sheetName val="Vydaje"/>
      <sheetName val="manuál"/>
      <sheetName val="DEF PR"/>
      <sheetName val="DEF VY"/>
      <sheetName val="DEF INPUTS"/>
      <sheetName val="DEF OSŠ"/>
      <sheetName val="DEF OMH"/>
      <sheetName val="DEF OSM"/>
      <sheetName val="DEF OSČ"/>
      <sheetName val="DEF OFR"/>
      <sheetName val="DEF OIV"/>
      <sheetName val="DEF KT"/>
      <sheetName val="DEF VS"/>
      <sheetName val="prografy"/>
      <sheetName val="zaokrouhlenoSRB"/>
      <sheetName val="zaokrouhlenoSRP"/>
      <sheetName val="zaokrouhlenoSR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2">
          <cell r="C42" t="str">
            <v>měsíc</v>
          </cell>
        </row>
        <row r="43">
          <cell r="B43">
            <v>1</v>
          </cell>
          <cell r="C43" t="str">
            <v>31.1.</v>
          </cell>
        </row>
        <row r="44">
          <cell r="B44">
            <v>2</v>
          </cell>
          <cell r="C44" t="str">
            <v>28.2.</v>
          </cell>
        </row>
        <row r="45">
          <cell r="B45">
            <v>3</v>
          </cell>
          <cell r="C45" t="str">
            <v>31.3.</v>
          </cell>
        </row>
        <row r="46">
          <cell r="B46">
            <v>4</v>
          </cell>
          <cell r="C46" t="str">
            <v>30.4.</v>
          </cell>
        </row>
        <row r="47">
          <cell r="B47">
            <v>5</v>
          </cell>
          <cell r="C47" t="str">
            <v>31.5.</v>
          </cell>
        </row>
        <row r="48">
          <cell r="B48">
            <v>6</v>
          </cell>
          <cell r="C48" t="str">
            <v>30.6.</v>
          </cell>
        </row>
        <row r="49">
          <cell r="B49">
            <v>7</v>
          </cell>
          <cell r="C49" t="str">
            <v>31.7.</v>
          </cell>
        </row>
        <row r="50">
          <cell r="B50">
            <v>8</v>
          </cell>
          <cell r="C50" t="str">
            <v>31.8.</v>
          </cell>
        </row>
        <row r="51">
          <cell r="B51">
            <v>9</v>
          </cell>
          <cell r="C51" t="str">
            <v>30.9.</v>
          </cell>
        </row>
        <row r="52">
          <cell r="B52">
            <v>10</v>
          </cell>
          <cell r="C52" t="str">
            <v>31.10.</v>
          </cell>
        </row>
        <row r="53">
          <cell r="B53">
            <v>11</v>
          </cell>
          <cell r="C53" t="str">
            <v>30.11.</v>
          </cell>
        </row>
        <row r="54">
          <cell r="B54">
            <v>12</v>
          </cell>
          <cell r="C54" t="str">
            <v>31.12.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INPUTS"/>
      <sheetName val="Souhrnný report BILANCE"/>
      <sheetName val="Souhrnny report PRIJMY"/>
      <sheetName val="Souhrnny report VYDAJE"/>
      <sheetName val="OSŠ"/>
      <sheetName val="OMH"/>
      <sheetName val="OSM"/>
      <sheetName val="OSČ"/>
      <sheetName val="OFR"/>
      <sheetName val="OIV"/>
      <sheetName val="KT"/>
      <sheetName val="VS"/>
      <sheetName val="VS KT"/>
      <sheetName val="akce"/>
      <sheetName val="mzdy"/>
      <sheetName val="upozornění"/>
      <sheetName val="kontroly"/>
      <sheetName val="číselník"/>
      <sheetName val="Prijmy"/>
      <sheetName val="Vydaje"/>
      <sheetName val="manuál"/>
      <sheetName val="DEF PR"/>
      <sheetName val="DEF VY"/>
      <sheetName val="DEF INPUTS"/>
      <sheetName val="DEF OSŠ"/>
      <sheetName val="DEF OMH"/>
      <sheetName val="DEF OSM"/>
      <sheetName val="DEF OSČ"/>
      <sheetName val="DEF OFR"/>
      <sheetName val="DEF OIV"/>
      <sheetName val="DEF KT"/>
      <sheetName val="DEF VS"/>
      <sheetName val="prografy"/>
      <sheetName val="zaokrouhlenoSRB"/>
      <sheetName val="zaokrouhlenoSRP"/>
      <sheetName val="zaokrouhlenoSR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2">
          <cell r="C42" t="str">
            <v>měsíc</v>
          </cell>
        </row>
        <row r="43">
          <cell r="B43">
            <v>1</v>
          </cell>
          <cell r="C43" t="str">
            <v>31.1.</v>
          </cell>
        </row>
        <row r="44">
          <cell r="B44">
            <v>2</v>
          </cell>
          <cell r="C44" t="str">
            <v>28.2.</v>
          </cell>
        </row>
        <row r="45">
          <cell r="B45">
            <v>3</v>
          </cell>
          <cell r="C45" t="str">
            <v>31.3.</v>
          </cell>
        </row>
        <row r="46">
          <cell r="B46">
            <v>4</v>
          </cell>
          <cell r="C46" t="str">
            <v>30.4.</v>
          </cell>
        </row>
        <row r="47">
          <cell r="B47">
            <v>5</v>
          </cell>
          <cell r="C47" t="str">
            <v>31.5.</v>
          </cell>
        </row>
        <row r="48">
          <cell r="B48">
            <v>6</v>
          </cell>
          <cell r="C48" t="str">
            <v>30.6.</v>
          </cell>
        </row>
        <row r="49">
          <cell r="B49">
            <v>7</v>
          </cell>
          <cell r="C49" t="str">
            <v>31.7.</v>
          </cell>
        </row>
        <row r="50">
          <cell r="B50">
            <v>8</v>
          </cell>
          <cell r="C50" t="str">
            <v>31.8.</v>
          </cell>
        </row>
        <row r="51">
          <cell r="B51">
            <v>9</v>
          </cell>
          <cell r="C51" t="str">
            <v>30.9.</v>
          </cell>
        </row>
        <row r="52">
          <cell r="B52">
            <v>10</v>
          </cell>
          <cell r="C52" t="str">
            <v>31.10.</v>
          </cell>
        </row>
        <row r="53">
          <cell r="B53">
            <v>11</v>
          </cell>
          <cell r="C53" t="str">
            <v>30.11.</v>
          </cell>
        </row>
        <row r="54">
          <cell r="B54">
            <v>12</v>
          </cell>
          <cell r="C54" t="str">
            <v>31.12.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říjmy tab. č. 1"/>
      <sheetName val="Výdaje tab. č. 2"/>
      <sheetName val="Transfery tab. č.3 "/>
      <sheetName val="Příjmy tab.č. 4a"/>
      <sheetName val="Výdaje odpa tab.č.4b"/>
      <sheetName val="Kap.výdaje tab.č.4c"/>
      <sheetName val="Kapitálové výdaje tab.č.5"/>
      <sheetName val="Výsledek hosp. PO tab. č. 6 "/>
      <sheetName val="Graf1"/>
      <sheetName val="Graf 2"/>
      <sheetName val="Zkratky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říjmy tab. č. 1 "/>
      <sheetName val="Výdaje tab. č. 2 "/>
      <sheetName val="Očekávané transfery tab. č. 3"/>
      <sheetName val="FINANCOVÁNÍ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13796-CA15-4D08-B216-3C3640A44C4F}">
  <dimension ref="A1:AD91"/>
  <sheetViews>
    <sheetView showGridLines="0" tabSelected="1" zoomScaleNormal="100" workbookViewId="0">
      <selection activeCell="A2" sqref="A2:D2"/>
    </sheetView>
  </sheetViews>
  <sheetFormatPr defaultRowHeight="12.75" x14ac:dyDescent="0.2"/>
  <cols>
    <col min="1" max="1" width="7.28515625" customWidth="1"/>
    <col min="2" max="2" width="2.5703125" customWidth="1"/>
    <col min="3" max="3" width="52.7109375" customWidth="1"/>
    <col min="4" max="7" width="12.7109375" customWidth="1"/>
    <col min="257" max="257" width="7.28515625" customWidth="1"/>
    <col min="258" max="258" width="2.5703125" customWidth="1"/>
    <col min="259" max="259" width="52.7109375" customWidth="1"/>
    <col min="260" max="263" width="12.7109375" customWidth="1"/>
    <col min="513" max="513" width="7.28515625" customWidth="1"/>
    <col min="514" max="514" width="2.5703125" customWidth="1"/>
    <col min="515" max="515" width="52.7109375" customWidth="1"/>
    <col min="516" max="519" width="12.7109375" customWidth="1"/>
    <col min="769" max="769" width="7.28515625" customWidth="1"/>
    <col min="770" max="770" width="2.5703125" customWidth="1"/>
    <col min="771" max="771" width="52.7109375" customWidth="1"/>
    <col min="772" max="775" width="12.7109375" customWidth="1"/>
    <col min="1025" max="1025" width="7.28515625" customWidth="1"/>
    <col min="1026" max="1026" width="2.5703125" customWidth="1"/>
    <col min="1027" max="1027" width="52.7109375" customWidth="1"/>
    <col min="1028" max="1031" width="12.7109375" customWidth="1"/>
    <col min="1281" max="1281" width="7.28515625" customWidth="1"/>
    <col min="1282" max="1282" width="2.5703125" customWidth="1"/>
    <col min="1283" max="1283" width="52.7109375" customWidth="1"/>
    <col min="1284" max="1287" width="12.7109375" customWidth="1"/>
    <col min="1537" max="1537" width="7.28515625" customWidth="1"/>
    <col min="1538" max="1538" width="2.5703125" customWidth="1"/>
    <col min="1539" max="1539" width="52.7109375" customWidth="1"/>
    <col min="1540" max="1543" width="12.7109375" customWidth="1"/>
    <col min="1793" max="1793" width="7.28515625" customWidth="1"/>
    <col min="1794" max="1794" width="2.5703125" customWidth="1"/>
    <col min="1795" max="1795" width="52.7109375" customWidth="1"/>
    <col min="1796" max="1799" width="12.7109375" customWidth="1"/>
    <col min="2049" max="2049" width="7.28515625" customWidth="1"/>
    <col min="2050" max="2050" width="2.5703125" customWidth="1"/>
    <col min="2051" max="2051" width="52.7109375" customWidth="1"/>
    <col min="2052" max="2055" width="12.7109375" customWidth="1"/>
    <col min="2305" max="2305" width="7.28515625" customWidth="1"/>
    <col min="2306" max="2306" width="2.5703125" customWidth="1"/>
    <col min="2307" max="2307" width="52.7109375" customWidth="1"/>
    <col min="2308" max="2311" width="12.7109375" customWidth="1"/>
    <col min="2561" max="2561" width="7.28515625" customWidth="1"/>
    <col min="2562" max="2562" width="2.5703125" customWidth="1"/>
    <col min="2563" max="2563" width="52.7109375" customWidth="1"/>
    <col min="2564" max="2567" width="12.7109375" customWidth="1"/>
    <col min="2817" max="2817" width="7.28515625" customWidth="1"/>
    <col min="2818" max="2818" width="2.5703125" customWidth="1"/>
    <col min="2819" max="2819" width="52.7109375" customWidth="1"/>
    <col min="2820" max="2823" width="12.7109375" customWidth="1"/>
    <col min="3073" max="3073" width="7.28515625" customWidth="1"/>
    <col min="3074" max="3074" width="2.5703125" customWidth="1"/>
    <col min="3075" max="3075" width="52.7109375" customWidth="1"/>
    <col min="3076" max="3079" width="12.7109375" customWidth="1"/>
    <col min="3329" max="3329" width="7.28515625" customWidth="1"/>
    <col min="3330" max="3330" width="2.5703125" customWidth="1"/>
    <col min="3331" max="3331" width="52.7109375" customWidth="1"/>
    <col min="3332" max="3335" width="12.7109375" customWidth="1"/>
    <col min="3585" max="3585" width="7.28515625" customWidth="1"/>
    <col min="3586" max="3586" width="2.5703125" customWidth="1"/>
    <col min="3587" max="3587" width="52.7109375" customWidth="1"/>
    <col min="3588" max="3591" width="12.7109375" customWidth="1"/>
    <col min="3841" max="3841" width="7.28515625" customWidth="1"/>
    <col min="3842" max="3842" width="2.5703125" customWidth="1"/>
    <col min="3843" max="3843" width="52.7109375" customWidth="1"/>
    <col min="3844" max="3847" width="12.7109375" customWidth="1"/>
    <col min="4097" max="4097" width="7.28515625" customWidth="1"/>
    <col min="4098" max="4098" width="2.5703125" customWidth="1"/>
    <col min="4099" max="4099" width="52.7109375" customWidth="1"/>
    <col min="4100" max="4103" width="12.7109375" customWidth="1"/>
    <col min="4353" max="4353" width="7.28515625" customWidth="1"/>
    <col min="4354" max="4354" width="2.5703125" customWidth="1"/>
    <col min="4355" max="4355" width="52.7109375" customWidth="1"/>
    <col min="4356" max="4359" width="12.7109375" customWidth="1"/>
    <col min="4609" max="4609" width="7.28515625" customWidth="1"/>
    <col min="4610" max="4610" width="2.5703125" customWidth="1"/>
    <col min="4611" max="4611" width="52.7109375" customWidth="1"/>
    <col min="4612" max="4615" width="12.7109375" customWidth="1"/>
    <col min="4865" max="4865" width="7.28515625" customWidth="1"/>
    <col min="4866" max="4866" width="2.5703125" customWidth="1"/>
    <col min="4867" max="4867" width="52.7109375" customWidth="1"/>
    <col min="4868" max="4871" width="12.7109375" customWidth="1"/>
    <col min="5121" max="5121" width="7.28515625" customWidth="1"/>
    <col min="5122" max="5122" width="2.5703125" customWidth="1"/>
    <col min="5123" max="5123" width="52.7109375" customWidth="1"/>
    <col min="5124" max="5127" width="12.7109375" customWidth="1"/>
    <col min="5377" max="5377" width="7.28515625" customWidth="1"/>
    <col min="5378" max="5378" width="2.5703125" customWidth="1"/>
    <col min="5379" max="5379" width="52.7109375" customWidth="1"/>
    <col min="5380" max="5383" width="12.7109375" customWidth="1"/>
    <col min="5633" max="5633" width="7.28515625" customWidth="1"/>
    <col min="5634" max="5634" width="2.5703125" customWidth="1"/>
    <col min="5635" max="5635" width="52.7109375" customWidth="1"/>
    <col min="5636" max="5639" width="12.7109375" customWidth="1"/>
    <col min="5889" max="5889" width="7.28515625" customWidth="1"/>
    <col min="5890" max="5890" width="2.5703125" customWidth="1"/>
    <col min="5891" max="5891" width="52.7109375" customWidth="1"/>
    <col min="5892" max="5895" width="12.7109375" customWidth="1"/>
    <col min="6145" max="6145" width="7.28515625" customWidth="1"/>
    <col min="6146" max="6146" width="2.5703125" customWidth="1"/>
    <col min="6147" max="6147" width="52.7109375" customWidth="1"/>
    <col min="6148" max="6151" width="12.7109375" customWidth="1"/>
    <col min="6401" max="6401" width="7.28515625" customWidth="1"/>
    <col min="6402" max="6402" width="2.5703125" customWidth="1"/>
    <col min="6403" max="6403" width="52.7109375" customWidth="1"/>
    <col min="6404" max="6407" width="12.7109375" customWidth="1"/>
    <col min="6657" max="6657" width="7.28515625" customWidth="1"/>
    <col min="6658" max="6658" width="2.5703125" customWidth="1"/>
    <col min="6659" max="6659" width="52.7109375" customWidth="1"/>
    <col min="6660" max="6663" width="12.7109375" customWidth="1"/>
    <col min="6913" max="6913" width="7.28515625" customWidth="1"/>
    <col min="6914" max="6914" width="2.5703125" customWidth="1"/>
    <col min="6915" max="6915" width="52.7109375" customWidth="1"/>
    <col min="6916" max="6919" width="12.7109375" customWidth="1"/>
    <col min="7169" max="7169" width="7.28515625" customWidth="1"/>
    <col min="7170" max="7170" width="2.5703125" customWidth="1"/>
    <col min="7171" max="7171" width="52.7109375" customWidth="1"/>
    <col min="7172" max="7175" width="12.7109375" customWidth="1"/>
    <col min="7425" max="7425" width="7.28515625" customWidth="1"/>
    <col min="7426" max="7426" width="2.5703125" customWidth="1"/>
    <col min="7427" max="7427" width="52.7109375" customWidth="1"/>
    <col min="7428" max="7431" width="12.7109375" customWidth="1"/>
    <col min="7681" max="7681" width="7.28515625" customWidth="1"/>
    <col min="7682" max="7682" width="2.5703125" customWidth="1"/>
    <col min="7683" max="7683" width="52.7109375" customWidth="1"/>
    <col min="7684" max="7687" width="12.7109375" customWidth="1"/>
    <col min="7937" max="7937" width="7.28515625" customWidth="1"/>
    <col min="7938" max="7938" width="2.5703125" customWidth="1"/>
    <col min="7939" max="7939" width="52.7109375" customWidth="1"/>
    <col min="7940" max="7943" width="12.7109375" customWidth="1"/>
    <col min="8193" max="8193" width="7.28515625" customWidth="1"/>
    <col min="8194" max="8194" width="2.5703125" customWidth="1"/>
    <col min="8195" max="8195" width="52.7109375" customWidth="1"/>
    <col min="8196" max="8199" width="12.7109375" customWidth="1"/>
    <col min="8449" max="8449" width="7.28515625" customWidth="1"/>
    <col min="8450" max="8450" width="2.5703125" customWidth="1"/>
    <col min="8451" max="8451" width="52.7109375" customWidth="1"/>
    <col min="8452" max="8455" width="12.7109375" customWidth="1"/>
    <col min="8705" max="8705" width="7.28515625" customWidth="1"/>
    <col min="8706" max="8706" width="2.5703125" customWidth="1"/>
    <col min="8707" max="8707" width="52.7109375" customWidth="1"/>
    <col min="8708" max="8711" width="12.7109375" customWidth="1"/>
    <col min="8961" max="8961" width="7.28515625" customWidth="1"/>
    <col min="8962" max="8962" width="2.5703125" customWidth="1"/>
    <col min="8963" max="8963" width="52.7109375" customWidth="1"/>
    <col min="8964" max="8967" width="12.7109375" customWidth="1"/>
    <col min="9217" max="9217" width="7.28515625" customWidth="1"/>
    <col min="9218" max="9218" width="2.5703125" customWidth="1"/>
    <col min="9219" max="9219" width="52.7109375" customWidth="1"/>
    <col min="9220" max="9223" width="12.7109375" customWidth="1"/>
    <col min="9473" max="9473" width="7.28515625" customWidth="1"/>
    <col min="9474" max="9474" width="2.5703125" customWidth="1"/>
    <col min="9475" max="9475" width="52.7109375" customWidth="1"/>
    <col min="9476" max="9479" width="12.7109375" customWidth="1"/>
    <col min="9729" max="9729" width="7.28515625" customWidth="1"/>
    <col min="9730" max="9730" width="2.5703125" customWidth="1"/>
    <col min="9731" max="9731" width="52.7109375" customWidth="1"/>
    <col min="9732" max="9735" width="12.7109375" customWidth="1"/>
    <col min="9985" max="9985" width="7.28515625" customWidth="1"/>
    <col min="9986" max="9986" width="2.5703125" customWidth="1"/>
    <col min="9987" max="9987" width="52.7109375" customWidth="1"/>
    <col min="9988" max="9991" width="12.7109375" customWidth="1"/>
    <col min="10241" max="10241" width="7.28515625" customWidth="1"/>
    <col min="10242" max="10242" width="2.5703125" customWidth="1"/>
    <col min="10243" max="10243" width="52.7109375" customWidth="1"/>
    <col min="10244" max="10247" width="12.7109375" customWidth="1"/>
    <col min="10497" max="10497" width="7.28515625" customWidth="1"/>
    <col min="10498" max="10498" width="2.5703125" customWidth="1"/>
    <col min="10499" max="10499" width="52.7109375" customWidth="1"/>
    <col min="10500" max="10503" width="12.7109375" customWidth="1"/>
    <col min="10753" max="10753" width="7.28515625" customWidth="1"/>
    <col min="10754" max="10754" width="2.5703125" customWidth="1"/>
    <col min="10755" max="10755" width="52.7109375" customWidth="1"/>
    <col min="10756" max="10759" width="12.7109375" customWidth="1"/>
    <col min="11009" max="11009" width="7.28515625" customWidth="1"/>
    <col min="11010" max="11010" width="2.5703125" customWidth="1"/>
    <col min="11011" max="11011" width="52.7109375" customWidth="1"/>
    <col min="11012" max="11015" width="12.7109375" customWidth="1"/>
    <col min="11265" max="11265" width="7.28515625" customWidth="1"/>
    <col min="11266" max="11266" width="2.5703125" customWidth="1"/>
    <col min="11267" max="11267" width="52.7109375" customWidth="1"/>
    <col min="11268" max="11271" width="12.7109375" customWidth="1"/>
    <col min="11521" max="11521" width="7.28515625" customWidth="1"/>
    <col min="11522" max="11522" width="2.5703125" customWidth="1"/>
    <col min="11523" max="11523" width="52.7109375" customWidth="1"/>
    <col min="11524" max="11527" width="12.7109375" customWidth="1"/>
    <col min="11777" max="11777" width="7.28515625" customWidth="1"/>
    <col min="11778" max="11778" width="2.5703125" customWidth="1"/>
    <col min="11779" max="11779" width="52.7109375" customWidth="1"/>
    <col min="11780" max="11783" width="12.7109375" customWidth="1"/>
    <col min="12033" max="12033" width="7.28515625" customWidth="1"/>
    <col min="12034" max="12034" width="2.5703125" customWidth="1"/>
    <col min="12035" max="12035" width="52.7109375" customWidth="1"/>
    <col min="12036" max="12039" width="12.7109375" customWidth="1"/>
    <col min="12289" max="12289" width="7.28515625" customWidth="1"/>
    <col min="12290" max="12290" width="2.5703125" customWidth="1"/>
    <col min="12291" max="12291" width="52.7109375" customWidth="1"/>
    <col min="12292" max="12295" width="12.7109375" customWidth="1"/>
    <col min="12545" max="12545" width="7.28515625" customWidth="1"/>
    <col min="12546" max="12546" width="2.5703125" customWidth="1"/>
    <col min="12547" max="12547" width="52.7109375" customWidth="1"/>
    <col min="12548" max="12551" width="12.7109375" customWidth="1"/>
    <col min="12801" max="12801" width="7.28515625" customWidth="1"/>
    <col min="12802" max="12802" width="2.5703125" customWidth="1"/>
    <col min="12803" max="12803" width="52.7109375" customWidth="1"/>
    <col min="12804" max="12807" width="12.7109375" customWidth="1"/>
    <col min="13057" max="13057" width="7.28515625" customWidth="1"/>
    <col min="13058" max="13058" width="2.5703125" customWidth="1"/>
    <col min="13059" max="13059" width="52.7109375" customWidth="1"/>
    <col min="13060" max="13063" width="12.7109375" customWidth="1"/>
    <col min="13313" max="13313" width="7.28515625" customWidth="1"/>
    <col min="13314" max="13314" width="2.5703125" customWidth="1"/>
    <col min="13315" max="13315" width="52.7109375" customWidth="1"/>
    <col min="13316" max="13319" width="12.7109375" customWidth="1"/>
    <col min="13569" max="13569" width="7.28515625" customWidth="1"/>
    <col min="13570" max="13570" width="2.5703125" customWidth="1"/>
    <col min="13571" max="13571" width="52.7109375" customWidth="1"/>
    <col min="13572" max="13575" width="12.7109375" customWidth="1"/>
    <col min="13825" max="13825" width="7.28515625" customWidth="1"/>
    <col min="13826" max="13826" width="2.5703125" customWidth="1"/>
    <col min="13827" max="13827" width="52.7109375" customWidth="1"/>
    <col min="13828" max="13831" width="12.7109375" customWidth="1"/>
    <col min="14081" max="14081" width="7.28515625" customWidth="1"/>
    <col min="14082" max="14082" width="2.5703125" customWidth="1"/>
    <col min="14083" max="14083" width="52.7109375" customWidth="1"/>
    <col min="14084" max="14087" width="12.7109375" customWidth="1"/>
    <col min="14337" max="14337" width="7.28515625" customWidth="1"/>
    <col min="14338" max="14338" width="2.5703125" customWidth="1"/>
    <col min="14339" max="14339" width="52.7109375" customWidth="1"/>
    <col min="14340" max="14343" width="12.7109375" customWidth="1"/>
    <col min="14593" max="14593" width="7.28515625" customWidth="1"/>
    <col min="14594" max="14594" width="2.5703125" customWidth="1"/>
    <col min="14595" max="14595" width="52.7109375" customWidth="1"/>
    <col min="14596" max="14599" width="12.7109375" customWidth="1"/>
    <col min="14849" max="14849" width="7.28515625" customWidth="1"/>
    <col min="14850" max="14850" width="2.5703125" customWidth="1"/>
    <col min="14851" max="14851" width="52.7109375" customWidth="1"/>
    <col min="14852" max="14855" width="12.7109375" customWidth="1"/>
    <col min="15105" max="15105" width="7.28515625" customWidth="1"/>
    <col min="15106" max="15106" width="2.5703125" customWidth="1"/>
    <col min="15107" max="15107" width="52.7109375" customWidth="1"/>
    <col min="15108" max="15111" width="12.7109375" customWidth="1"/>
    <col min="15361" max="15361" width="7.28515625" customWidth="1"/>
    <col min="15362" max="15362" width="2.5703125" customWidth="1"/>
    <col min="15363" max="15363" width="52.7109375" customWidth="1"/>
    <col min="15364" max="15367" width="12.7109375" customWidth="1"/>
    <col min="15617" max="15617" width="7.28515625" customWidth="1"/>
    <col min="15618" max="15618" width="2.5703125" customWidth="1"/>
    <col min="15619" max="15619" width="52.7109375" customWidth="1"/>
    <col min="15620" max="15623" width="12.7109375" customWidth="1"/>
    <col min="15873" max="15873" width="7.28515625" customWidth="1"/>
    <col min="15874" max="15874" width="2.5703125" customWidth="1"/>
    <col min="15875" max="15875" width="52.7109375" customWidth="1"/>
    <col min="15876" max="15879" width="12.7109375" customWidth="1"/>
    <col min="16129" max="16129" width="7.28515625" customWidth="1"/>
    <col min="16130" max="16130" width="2.5703125" customWidth="1"/>
    <col min="16131" max="16131" width="52.7109375" customWidth="1"/>
    <col min="16132" max="16135" width="12.7109375" customWidth="1"/>
  </cols>
  <sheetData>
    <row r="1" spans="1:30" ht="21.7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30" ht="15" customHeight="1" thickBot="1" x14ac:dyDescent="0.3">
      <c r="A2" s="2"/>
      <c r="B2" s="2"/>
      <c r="C2" s="2"/>
      <c r="D2" s="2"/>
      <c r="E2" s="3"/>
      <c r="F2" s="4"/>
      <c r="G2" s="5"/>
    </row>
    <row r="3" spans="1:30" ht="12.75" customHeight="1" x14ac:dyDescent="0.2">
      <c r="A3" s="6" t="s">
        <v>1</v>
      </c>
      <c r="B3" s="7"/>
      <c r="C3" s="8"/>
      <c r="D3" s="9" t="s">
        <v>2</v>
      </c>
      <c r="E3" s="10" t="s">
        <v>3</v>
      </c>
      <c r="F3" s="9" t="s">
        <v>4</v>
      </c>
      <c r="G3" s="9" t="s">
        <v>2</v>
      </c>
    </row>
    <row r="4" spans="1:30" ht="12.75" customHeight="1" x14ac:dyDescent="0.2">
      <c r="A4" s="11"/>
      <c r="B4" s="12"/>
      <c r="C4" s="13"/>
      <c r="D4" s="14" t="s">
        <v>5</v>
      </c>
      <c r="E4" s="15"/>
      <c r="F4" s="14" t="s">
        <v>6</v>
      </c>
      <c r="G4" s="14" t="s">
        <v>5</v>
      </c>
    </row>
    <row r="5" spans="1:30" ht="12.75" customHeight="1" thickBot="1" x14ac:dyDescent="0.25">
      <c r="A5" s="16"/>
      <c r="B5" s="17"/>
      <c r="C5" s="18"/>
      <c r="D5" s="19" t="s">
        <v>7</v>
      </c>
      <c r="E5" s="20"/>
      <c r="F5" s="19" t="s">
        <v>8</v>
      </c>
      <c r="G5" s="21" t="s">
        <v>9</v>
      </c>
    </row>
    <row r="6" spans="1:30" ht="6.75" customHeight="1" thickBot="1" x14ac:dyDescent="0.25">
      <c r="A6" s="22"/>
      <c r="D6" s="23"/>
      <c r="E6" s="23"/>
      <c r="F6" s="23"/>
      <c r="G6" s="24"/>
    </row>
    <row r="7" spans="1:30" ht="12.75" customHeight="1" x14ac:dyDescent="0.2">
      <c r="A7" s="25" t="s">
        <v>10</v>
      </c>
      <c r="B7" s="26"/>
      <c r="C7" s="27"/>
      <c r="D7" s="28">
        <v>1</v>
      </c>
      <c r="E7" s="28">
        <v>2</v>
      </c>
      <c r="F7" s="29">
        <v>3</v>
      </c>
      <c r="G7" s="30">
        <v>4</v>
      </c>
    </row>
    <row r="8" spans="1:30" x14ac:dyDescent="0.2">
      <c r="A8" s="31"/>
      <c r="B8" s="32"/>
      <c r="C8" s="32" t="s">
        <v>11</v>
      </c>
      <c r="D8" s="33">
        <v>14955</v>
      </c>
      <c r="E8" s="34">
        <v>8327</v>
      </c>
      <c r="F8" s="35">
        <v>4166</v>
      </c>
      <c r="G8" s="36">
        <f>17170-6363+500+121</f>
        <v>11428</v>
      </c>
    </row>
    <row r="9" spans="1:30" x14ac:dyDescent="0.2">
      <c r="A9" s="22"/>
      <c r="C9" t="s">
        <v>12</v>
      </c>
      <c r="D9" s="37">
        <v>18860</v>
      </c>
      <c r="E9" s="38">
        <v>18963</v>
      </c>
      <c r="F9" s="39">
        <v>14604</v>
      </c>
      <c r="G9" s="40">
        <f>18959+156+295</f>
        <v>19410</v>
      </c>
    </row>
    <row r="10" spans="1:30" x14ac:dyDescent="0.2">
      <c r="A10" s="22"/>
      <c r="C10" t="s">
        <v>13</v>
      </c>
      <c r="D10" s="37">
        <v>63919</v>
      </c>
      <c r="E10" s="38">
        <v>97225</v>
      </c>
      <c r="F10" s="39">
        <v>78680</v>
      </c>
      <c r="G10" s="40">
        <f>66096+6363-563-500+4575+400</f>
        <v>76371</v>
      </c>
    </row>
    <row r="11" spans="1:30" s="41" customFormat="1" x14ac:dyDescent="0.2">
      <c r="A11" s="22"/>
      <c r="B11"/>
      <c r="C11" t="s">
        <v>14</v>
      </c>
      <c r="D11" s="37">
        <v>3100</v>
      </c>
      <c r="E11" s="38">
        <v>3490</v>
      </c>
      <c r="F11" s="39">
        <v>3490</v>
      </c>
      <c r="G11" s="40">
        <v>3200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</row>
    <row r="12" spans="1:30" x14ac:dyDescent="0.2">
      <c r="A12" s="42" t="s">
        <v>15</v>
      </c>
      <c r="B12" s="43" t="s">
        <v>16</v>
      </c>
      <c r="C12" s="44"/>
      <c r="D12" s="45">
        <f>SUM(D8:D11)</f>
        <v>100834</v>
      </c>
      <c r="E12" s="45">
        <f>SUM(E8:E11)</f>
        <v>128005</v>
      </c>
      <c r="F12" s="45">
        <f>SUM(F8:F11)</f>
        <v>100940</v>
      </c>
      <c r="G12" s="46">
        <f>SUM(G8:G11)</f>
        <v>110409</v>
      </c>
    </row>
    <row r="13" spans="1:30" x14ac:dyDescent="0.2">
      <c r="A13" s="22"/>
      <c r="C13" s="47" t="s">
        <v>17</v>
      </c>
      <c r="D13" s="48">
        <v>1924</v>
      </c>
      <c r="E13" s="34">
        <v>2051</v>
      </c>
      <c r="F13" s="35">
        <v>1425</v>
      </c>
      <c r="G13" s="49">
        <v>1969</v>
      </c>
    </row>
    <row r="14" spans="1:30" x14ac:dyDescent="0.2">
      <c r="A14" s="42" t="s">
        <v>18</v>
      </c>
      <c r="B14" s="43" t="s">
        <v>19</v>
      </c>
      <c r="C14" s="44"/>
      <c r="D14" s="45">
        <f>SUM(D13:D13)</f>
        <v>1924</v>
      </c>
      <c r="E14" s="45">
        <f>SUM(E13:E13)</f>
        <v>2051</v>
      </c>
      <c r="F14" s="45">
        <f>SUM(F13:F13)</f>
        <v>1425</v>
      </c>
      <c r="G14" s="46">
        <f>SUM(G13:G13)</f>
        <v>1969</v>
      </c>
    </row>
    <row r="15" spans="1:30" x14ac:dyDescent="0.2">
      <c r="A15" s="50"/>
      <c r="B15" s="51"/>
      <c r="C15" s="47" t="s">
        <v>20</v>
      </c>
      <c r="D15" s="52">
        <v>260</v>
      </c>
      <c r="E15" s="34">
        <v>260</v>
      </c>
      <c r="F15" s="35">
        <v>180</v>
      </c>
      <c r="G15" s="53">
        <v>310</v>
      </c>
    </row>
    <row r="16" spans="1:30" x14ac:dyDescent="0.2">
      <c r="A16" s="50"/>
      <c r="B16" s="51"/>
      <c r="C16" s="54" t="s">
        <v>21</v>
      </c>
      <c r="D16" s="55">
        <v>1082</v>
      </c>
      <c r="E16" s="38">
        <v>1082</v>
      </c>
      <c r="F16" s="39">
        <v>513</v>
      </c>
      <c r="G16" s="56">
        <v>1192</v>
      </c>
    </row>
    <row r="17" spans="1:30" x14ac:dyDescent="0.2">
      <c r="A17" s="57"/>
      <c r="B17" s="58"/>
      <c r="C17" s="54" t="s">
        <v>22</v>
      </c>
      <c r="D17" s="59">
        <v>25260</v>
      </c>
      <c r="E17" s="60">
        <v>28626</v>
      </c>
      <c r="F17" s="61">
        <v>17177</v>
      </c>
      <c r="G17" s="62">
        <f>25258+354</f>
        <v>25612</v>
      </c>
    </row>
    <row r="18" spans="1:30" x14ac:dyDescent="0.2">
      <c r="A18" s="42" t="s">
        <v>23</v>
      </c>
      <c r="B18" s="43" t="s">
        <v>24</v>
      </c>
      <c r="C18" s="44"/>
      <c r="D18" s="45">
        <f>SUM(D15:D17)</f>
        <v>26602</v>
      </c>
      <c r="E18" s="45">
        <f>SUM(E15:E17)</f>
        <v>29968</v>
      </c>
      <c r="F18" s="45">
        <f>SUM(F15:F17)</f>
        <v>17870</v>
      </c>
      <c r="G18" s="46">
        <f>SUM(G15:G17)</f>
        <v>27114</v>
      </c>
    </row>
    <row r="19" spans="1:30" x14ac:dyDescent="0.2">
      <c r="A19" s="63"/>
      <c r="B19" s="64"/>
      <c r="C19" s="54" t="s">
        <v>25</v>
      </c>
      <c r="D19" s="52">
        <v>153394</v>
      </c>
      <c r="E19" s="34">
        <v>177787</v>
      </c>
      <c r="F19" s="35">
        <v>137826</v>
      </c>
      <c r="G19" s="53">
        <v>182064</v>
      </c>
    </row>
    <row r="20" spans="1:30" s="69" customFormat="1" x14ac:dyDescent="0.2">
      <c r="A20" s="65"/>
      <c r="B20" s="66" t="s">
        <v>26</v>
      </c>
      <c r="C20" s="67"/>
      <c r="D20" s="68">
        <f>SUM(D19)</f>
        <v>153394</v>
      </c>
      <c r="E20" s="68">
        <f>SUM(E19)</f>
        <v>177787</v>
      </c>
      <c r="F20" s="68">
        <f>SUM(F19)</f>
        <v>137826</v>
      </c>
      <c r="G20" s="46">
        <f>SUM(G19)</f>
        <v>182064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1:30" x14ac:dyDescent="0.2">
      <c r="A21" s="70"/>
      <c r="B21" s="71"/>
      <c r="C21" s="72" t="s">
        <v>27</v>
      </c>
      <c r="D21" s="52">
        <v>6197</v>
      </c>
      <c r="E21" s="34">
        <v>6685</v>
      </c>
      <c r="F21" s="35">
        <v>4392</v>
      </c>
      <c r="G21" s="53">
        <v>7487</v>
      </c>
    </row>
    <row r="22" spans="1:30" s="69" customFormat="1" x14ac:dyDescent="0.2">
      <c r="A22" s="65"/>
      <c r="B22" s="66" t="s">
        <v>28</v>
      </c>
      <c r="C22" s="67"/>
      <c r="D22" s="68">
        <f>SUM(D21)</f>
        <v>6197</v>
      </c>
      <c r="E22" s="68">
        <f>SUM(E21)</f>
        <v>6685</v>
      </c>
      <c r="F22" s="68">
        <f>SUM(F21)</f>
        <v>4392</v>
      </c>
      <c r="G22" s="46">
        <f>SUM(G21)</f>
        <v>7487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1:30" s="69" customFormat="1" x14ac:dyDescent="0.2">
      <c r="A23" s="73"/>
      <c r="B23" s="74"/>
      <c r="C23" s="72" t="s">
        <v>29</v>
      </c>
      <c r="D23" s="52">
        <v>350</v>
      </c>
      <c r="E23" s="34">
        <v>350</v>
      </c>
      <c r="F23" s="35">
        <v>236</v>
      </c>
      <c r="G23" s="53">
        <v>350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1:30" s="69" customFormat="1" x14ac:dyDescent="0.2">
      <c r="A24" s="65"/>
      <c r="B24" s="66" t="s">
        <v>30</v>
      </c>
      <c r="C24" s="67"/>
      <c r="D24" s="68">
        <f>SUM(D23)</f>
        <v>350</v>
      </c>
      <c r="E24" s="68">
        <f>SUM(E23)</f>
        <v>350</v>
      </c>
      <c r="F24" s="68">
        <f>SUM(F23)</f>
        <v>236</v>
      </c>
      <c r="G24" s="46">
        <f>SUM(G23)</f>
        <v>350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1:30" s="69" customFormat="1" x14ac:dyDescent="0.2">
      <c r="A25" s="70"/>
      <c r="B25" s="71"/>
      <c r="C25" s="72" t="s">
        <v>31</v>
      </c>
      <c r="D25" s="52">
        <v>7750</v>
      </c>
      <c r="E25" s="34">
        <v>7810</v>
      </c>
      <c r="F25" s="35">
        <v>5582</v>
      </c>
      <c r="G25" s="53">
        <v>7790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1:30" s="69" customFormat="1" x14ac:dyDescent="0.2">
      <c r="A26" s="65"/>
      <c r="B26" s="66" t="s">
        <v>32</v>
      </c>
      <c r="C26" s="67"/>
      <c r="D26" s="68">
        <f>SUM(D25)</f>
        <v>7750</v>
      </c>
      <c r="E26" s="68">
        <f>SUM(E25)</f>
        <v>7810</v>
      </c>
      <c r="F26" s="68">
        <f>SUM(F25)</f>
        <v>5582</v>
      </c>
      <c r="G26" s="46">
        <f>SUM(G25)</f>
        <v>7790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1:30" x14ac:dyDescent="0.2">
      <c r="A27" s="70"/>
      <c r="B27" s="71"/>
      <c r="C27" s="72" t="s">
        <v>33</v>
      </c>
      <c r="D27" s="52">
        <v>20717</v>
      </c>
      <c r="E27" s="34">
        <v>12665</v>
      </c>
      <c r="F27" s="35">
        <v>2306</v>
      </c>
      <c r="G27" s="53">
        <v>12444</v>
      </c>
      <c r="H27" s="47"/>
      <c r="I27" s="47"/>
      <c r="J27" s="47"/>
      <c r="K27" s="47"/>
      <c r="L27" s="47"/>
    </row>
    <row r="28" spans="1:30" x14ac:dyDescent="0.2">
      <c r="A28" s="22"/>
      <c r="C28" t="s">
        <v>34</v>
      </c>
      <c r="D28" s="55">
        <v>98024</v>
      </c>
      <c r="E28" s="38">
        <v>120889</v>
      </c>
      <c r="F28" s="39">
        <v>82442</v>
      </c>
      <c r="G28" s="75">
        <f>115625+979</f>
        <v>116604</v>
      </c>
      <c r="H28" s="47"/>
      <c r="I28" s="47"/>
      <c r="J28" s="47"/>
      <c r="K28" s="47"/>
      <c r="L28" s="47"/>
    </row>
    <row r="29" spans="1:30" x14ac:dyDescent="0.2">
      <c r="A29" s="57"/>
      <c r="B29" s="58"/>
      <c r="C29" s="54" t="s">
        <v>35</v>
      </c>
      <c r="D29" s="55">
        <v>12435</v>
      </c>
      <c r="E29" s="38">
        <v>20518</v>
      </c>
      <c r="F29" s="39">
        <v>15853</v>
      </c>
      <c r="G29" s="75">
        <v>2841</v>
      </c>
      <c r="H29" s="47"/>
      <c r="I29" s="47"/>
      <c r="J29" s="47"/>
      <c r="K29" s="47"/>
      <c r="L29" s="47"/>
    </row>
    <row r="30" spans="1:30" x14ac:dyDescent="0.2">
      <c r="A30" s="42" t="s">
        <v>36</v>
      </c>
      <c r="B30" s="43" t="s">
        <v>37</v>
      </c>
      <c r="C30" s="76"/>
      <c r="D30" s="45">
        <f>SUM(D27:D29)</f>
        <v>131176</v>
      </c>
      <c r="E30" s="45">
        <f>SUM(E27:E29)</f>
        <v>154072</v>
      </c>
      <c r="F30" s="45">
        <f>SUM(F27:F29)</f>
        <v>100601</v>
      </c>
      <c r="G30" s="77">
        <f>SUM(G27:G29)</f>
        <v>131889</v>
      </c>
      <c r="H30" s="47"/>
      <c r="I30" s="47"/>
      <c r="J30" s="47"/>
      <c r="K30" s="47"/>
      <c r="L30" s="47"/>
    </row>
    <row r="31" spans="1:30" x14ac:dyDescent="0.2">
      <c r="A31" s="22"/>
      <c r="B31" s="78"/>
      <c r="C31" s="79" t="s">
        <v>38</v>
      </c>
      <c r="D31" s="55">
        <v>142014</v>
      </c>
      <c r="E31" s="38">
        <v>145390</v>
      </c>
      <c r="F31" s="39">
        <v>93679</v>
      </c>
      <c r="G31" s="75">
        <f>147382+943</f>
        <v>148325</v>
      </c>
      <c r="H31" s="47"/>
      <c r="I31" s="47"/>
      <c r="J31" s="47"/>
      <c r="K31" s="47"/>
      <c r="L31" s="47"/>
      <c r="M31" s="47"/>
      <c r="N31" s="47"/>
      <c r="O31" s="47"/>
    </row>
    <row r="32" spans="1:30" x14ac:dyDescent="0.2">
      <c r="A32" s="42" t="s">
        <v>39</v>
      </c>
      <c r="B32" s="43" t="s">
        <v>40</v>
      </c>
      <c r="C32" s="44"/>
      <c r="D32" s="45">
        <f>SUM(D31)</f>
        <v>142014</v>
      </c>
      <c r="E32" s="45">
        <f>SUM(E31)</f>
        <v>145390</v>
      </c>
      <c r="F32" s="45">
        <f>SUM(F31)</f>
        <v>93679</v>
      </c>
      <c r="G32" s="77">
        <f>SUM(G31)</f>
        <v>148325</v>
      </c>
    </row>
    <row r="33" spans="1:7" x14ac:dyDescent="0.2">
      <c r="A33" s="80"/>
      <c r="B33" s="58"/>
      <c r="C33" s="79" t="s">
        <v>41</v>
      </c>
      <c r="D33" s="55">
        <v>5446</v>
      </c>
      <c r="E33" s="34">
        <v>5495</v>
      </c>
      <c r="F33" s="35">
        <v>5308</v>
      </c>
      <c r="G33" s="75">
        <v>5520</v>
      </c>
    </row>
    <row r="34" spans="1:7" x14ac:dyDescent="0.2">
      <c r="A34" s="80"/>
      <c r="B34" s="58"/>
      <c r="C34" t="s">
        <v>42</v>
      </c>
      <c r="D34" s="55">
        <v>205</v>
      </c>
      <c r="E34" s="38">
        <v>205</v>
      </c>
      <c r="F34" s="39">
        <v>71</v>
      </c>
      <c r="G34" s="75">
        <v>225</v>
      </c>
    </row>
    <row r="35" spans="1:7" x14ac:dyDescent="0.2">
      <c r="A35" s="81" t="s">
        <v>43</v>
      </c>
      <c r="B35" s="82" t="s">
        <v>44</v>
      </c>
      <c r="C35" s="83"/>
      <c r="D35" s="84">
        <f>SUM(D33:D34)</f>
        <v>5651</v>
      </c>
      <c r="E35" s="84">
        <f>SUM(E33:E34)</f>
        <v>5700</v>
      </c>
      <c r="F35" s="84">
        <f>SUM(F33:F34)</f>
        <v>5379</v>
      </c>
      <c r="G35" s="85">
        <f>SUM(G33:G34)</f>
        <v>5745</v>
      </c>
    </row>
    <row r="36" spans="1:7" x14ac:dyDescent="0.2">
      <c r="A36" s="31"/>
      <c r="B36" s="32"/>
      <c r="C36" s="86" t="s">
        <v>45</v>
      </c>
      <c r="D36" s="52">
        <v>278</v>
      </c>
      <c r="E36" s="34">
        <v>278</v>
      </c>
      <c r="F36" s="35">
        <v>5</v>
      </c>
      <c r="G36" s="87">
        <v>278</v>
      </c>
    </row>
    <row r="37" spans="1:7" x14ac:dyDescent="0.2">
      <c r="A37" s="88" t="s">
        <v>46</v>
      </c>
      <c r="B37" s="89" t="s">
        <v>47</v>
      </c>
      <c r="C37" s="89"/>
      <c r="D37" s="45">
        <f>SUM(D36:D36)</f>
        <v>278</v>
      </c>
      <c r="E37" s="45">
        <f>SUM(E36:E36)</f>
        <v>278</v>
      </c>
      <c r="F37" s="45">
        <f>SUM(F36:F36)</f>
        <v>5</v>
      </c>
      <c r="G37" s="77">
        <f>SUM(G36:G36)</f>
        <v>278</v>
      </c>
    </row>
    <row r="38" spans="1:7" x14ac:dyDescent="0.2">
      <c r="A38" s="57"/>
      <c r="C38" t="s">
        <v>48</v>
      </c>
      <c r="D38" s="52">
        <v>2851</v>
      </c>
      <c r="E38" s="34">
        <v>3315</v>
      </c>
      <c r="F38" s="35">
        <v>2172</v>
      </c>
      <c r="G38" s="87">
        <v>2830</v>
      </c>
    </row>
    <row r="39" spans="1:7" x14ac:dyDescent="0.2">
      <c r="A39" s="42" t="s">
        <v>49</v>
      </c>
      <c r="B39" s="43" t="s">
        <v>50</v>
      </c>
      <c r="C39" s="44"/>
      <c r="D39" s="45">
        <f>SUM(D38:D38)</f>
        <v>2851</v>
      </c>
      <c r="E39" s="45">
        <f>SUM(E38:E38)</f>
        <v>3315</v>
      </c>
      <c r="F39" s="45">
        <f>SUM(F38:F38)</f>
        <v>2172</v>
      </c>
      <c r="G39" s="77">
        <f>SUM(G38:G38)</f>
        <v>2830</v>
      </c>
    </row>
    <row r="40" spans="1:7" x14ac:dyDescent="0.2">
      <c r="A40" s="81"/>
      <c r="B40" s="82" t="s">
        <v>51</v>
      </c>
      <c r="C40" s="83"/>
      <c r="D40" s="84">
        <v>600</v>
      </c>
      <c r="E40" s="90">
        <v>0</v>
      </c>
      <c r="F40" s="91">
        <v>0</v>
      </c>
      <c r="G40" s="92">
        <v>709</v>
      </c>
    </row>
    <row r="41" spans="1:7" ht="26.25" customHeight="1" x14ac:dyDescent="0.2">
      <c r="A41" s="93"/>
      <c r="B41" s="94" t="s">
        <v>52</v>
      </c>
      <c r="C41" s="95"/>
      <c r="D41" s="96">
        <v>0</v>
      </c>
      <c r="E41" s="97">
        <v>0</v>
      </c>
      <c r="F41" s="98">
        <v>0</v>
      </c>
      <c r="G41" s="99">
        <f>50000+7339-50</f>
        <v>57289</v>
      </c>
    </row>
    <row r="42" spans="1:7" ht="13.5" thickBot="1" x14ac:dyDescent="0.25">
      <c r="A42" s="100" t="s">
        <v>53</v>
      </c>
      <c r="B42" s="101" t="s">
        <v>54</v>
      </c>
      <c r="C42" s="102"/>
      <c r="D42" s="103">
        <v>10345</v>
      </c>
      <c r="E42" s="104">
        <v>26100</v>
      </c>
      <c r="F42" s="105">
        <v>0</v>
      </c>
      <c r="G42" s="106">
        <v>10000</v>
      </c>
    </row>
    <row r="43" spans="1:7" ht="13.5" thickBot="1" x14ac:dyDescent="0.25">
      <c r="A43" s="107" t="s">
        <v>55</v>
      </c>
      <c r="B43" s="108"/>
      <c r="C43" s="109"/>
      <c r="D43" s="110">
        <f>D12+D14+D18+D20+D22+D24+D26+D30+D32+D35+D37+D39+D40+D42+D41</f>
        <v>589966</v>
      </c>
      <c r="E43" s="110">
        <f>E12+E14+E18+E20+E22+E24+E26+E30+E32+E35+E37+E39+E40+E42+E41</f>
        <v>687511</v>
      </c>
      <c r="F43" s="110">
        <f>F12+F14+F18+F20+F22+F24+F26+F30+F32+F35+F37+F39+F40+F42+F41</f>
        <v>470107</v>
      </c>
      <c r="G43" s="111">
        <f>G12+G14+G18+G20+G22+G24+G26+G30+G32+G35+G37+G39+G40+G42+G41</f>
        <v>694248</v>
      </c>
    </row>
    <row r="44" spans="1:7" x14ac:dyDescent="0.2">
      <c r="A44" s="112" t="s">
        <v>56</v>
      </c>
      <c r="B44" s="113"/>
      <c r="C44" s="114"/>
      <c r="D44" s="115"/>
      <c r="E44" s="116"/>
      <c r="F44" s="117"/>
      <c r="G44" s="118"/>
    </row>
    <row r="45" spans="1:7" x14ac:dyDescent="0.2">
      <c r="A45" s="57" t="s">
        <v>15</v>
      </c>
      <c r="B45" t="s">
        <v>57</v>
      </c>
      <c r="D45" s="119">
        <v>19153</v>
      </c>
      <c r="E45" s="34">
        <v>31915</v>
      </c>
      <c r="F45" s="34">
        <v>14878</v>
      </c>
      <c r="G45" s="120">
        <v>44915</v>
      </c>
    </row>
    <row r="46" spans="1:7" x14ac:dyDescent="0.2">
      <c r="A46" s="57" t="s">
        <v>36</v>
      </c>
      <c r="B46" s="47" t="s">
        <v>58</v>
      </c>
      <c r="D46" s="121">
        <v>47672</v>
      </c>
      <c r="E46" s="38">
        <v>38050</v>
      </c>
      <c r="F46" s="38">
        <v>2929</v>
      </c>
      <c r="G46" s="122">
        <v>29713</v>
      </c>
    </row>
    <row r="47" spans="1:7" x14ac:dyDescent="0.2">
      <c r="A47" s="123" t="s">
        <v>39</v>
      </c>
      <c r="B47" s="124" t="s">
        <v>59</v>
      </c>
      <c r="C47" s="125"/>
      <c r="D47" s="121">
        <v>49372</v>
      </c>
      <c r="E47" s="38">
        <v>52701</v>
      </c>
      <c r="F47" s="38">
        <v>31847</v>
      </c>
      <c r="G47" s="122">
        <v>58655</v>
      </c>
    </row>
    <row r="48" spans="1:7" x14ac:dyDescent="0.2">
      <c r="A48" s="57" t="s">
        <v>23</v>
      </c>
      <c r="B48" s="47" t="s">
        <v>60</v>
      </c>
      <c r="D48" s="121">
        <v>563</v>
      </c>
      <c r="E48" s="38">
        <v>1781</v>
      </c>
      <c r="F48" s="38">
        <v>1270</v>
      </c>
      <c r="G48" s="122">
        <v>87</v>
      </c>
    </row>
    <row r="49" spans="1:7" x14ac:dyDescent="0.2">
      <c r="A49" s="123"/>
      <c r="B49" s="124"/>
      <c r="C49" s="126" t="s">
        <v>61</v>
      </c>
      <c r="D49" s="127">
        <v>71760</v>
      </c>
      <c r="E49" s="128">
        <v>79678</v>
      </c>
      <c r="F49" s="128">
        <v>40981</v>
      </c>
      <c r="G49" s="129">
        <v>53938</v>
      </c>
    </row>
    <row r="50" spans="1:7" x14ac:dyDescent="0.2">
      <c r="A50" s="123"/>
      <c r="B50" s="124" t="s">
        <v>62</v>
      </c>
      <c r="C50" s="130"/>
      <c r="D50" s="121">
        <v>0</v>
      </c>
      <c r="E50" s="38">
        <v>0</v>
      </c>
      <c r="F50" s="38">
        <v>0</v>
      </c>
      <c r="G50" s="122">
        <v>0</v>
      </c>
    </row>
    <row r="51" spans="1:7" x14ac:dyDescent="0.2">
      <c r="A51" s="123"/>
      <c r="B51" s="124" t="s">
        <v>63</v>
      </c>
      <c r="C51" s="130"/>
      <c r="D51" s="121">
        <v>1440</v>
      </c>
      <c r="E51" s="38">
        <v>0</v>
      </c>
      <c r="F51" s="38">
        <v>0</v>
      </c>
      <c r="G51" s="122">
        <v>1600</v>
      </c>
    </row>
    <row r="52" spans="1:7" x14ac:dyDescent="0.2">
      <c r="A52" s="131"/>
      <c r="B52" s="132" t="s">
        <v>64</v>
      </c>
      <c r="C52" s="133"/>
      <c r="D52" s="134">
        <f>D45+D48+D46+D47+D50+D51</f>
        <v>118200</v>
      </c>
      <c r="E52" s="134">
        <f>E45+E48+E46+E47+E50+E51</f>
        <v>124447</v>
      </c>
      <c r="F52" s="134">
        <f>F45+F48+F46+F47+F50+F51</f>
        <v>50924</v>
      </c>
      <c r="G52" s="135">
        <f>G45+G48+G46+G47+G50+G51</f>
        <v>134970</v>
      </c>
    </row>
    <row r="53" spans="1:7" x14ac:dyDescent="0.2">
      <c r="A53" s="136" t="s">
        <v>65</v>
      </c>
      <c r="B53" s="137"/>
      <c r="C53" s="137"/>
      <c r="D53" s="138">
        <v>700</v>
      </c>
      <c r="E53" s="139">
        <v>1250</v>
      </c>
      <c r="F53" s="140">
        <v>845</v>
      </c>
      <c r="G53" s="141">
        <v>0</v>
      </c>
    </row>
    <row r="54" spans="1:7" ht="13.5" thickBot="1" x14ac:dyDescent="0.25">
      <c r="A54" s="142" t="s">
        <v>66</v>
      </c>
      <c r="B54" s="143"/>
      <c r="C54" s="143"/>
      <c r="D54" s="144">
        <f>D52+D53</f>
        <v>118900</v>
      </c>
      <c r="E54" s="144">
        <f>E52+E53</f>
        <v>125697</v>
      </c>
      <c r="F54" s="144">
        <f>F52+F53</f>
        <v>51769</v>
      </c>
      <c r="G54" s="145">
        <f>G52+G53</f>
        <v>134970</v>
      </c>
    </row>
    <row r="55" spans="1:7" ht="13.5" thickBot="1" x14ac:dyDescent="0.25">
      <c r="A55" s="146" t="s">
        <v>67</v>
      </c>
      <c r="B55" s="147"/>
      <c r="C55" s="147"/>
      <c r="D55" s="148">
        <f>D43+D54</f>
        <v>708866</v>
      </c>
      <c r="E55" s="148">
        <f>E43+E54</f>
        <v>813208</v>
      </c>
      <c r="F55" s="148">
        <f>F43+F54</f>
        <v>521876</v>
      </c>
      <c r="G55" s="149">
        <f>G43+G54</f>
        <v>829218</v>
      </c>
    </row>
    <row r="56" spans="1:7" x14ac:dyDescent="0.2">
      <c r="A56" s="150"/>
      <c r="B56" s="151"/>
      <c r="C56" s="151"/>
      <c r="D56" s="152"/>
      <c r="E56" s="152"/>
      <c r="F56" s="152"/>
      <c r="G56" s="153"/>
    </row>
    <row r="57" spans="1:7" x14ac:dyDescent="0.2">
      <c r="A57" s="154"/>
      <c r="C57" s="155"/>
      <c r="D57" s="156"/>
      <c r="E57" s="156"/>
      <c r="F57" s="153"/>
      <c r="G57" s="153"/>
    </row>
    <row r="58" spans="1:7" x14ac:dyDescent="0.2">
      <c r="A58" s="154"/>
      <c r="C58" s="157"/>
      <c r="D58" s="153"/>
      <c r="E58" s="153"/>
      <c r="F58" s="153"/>
      <c r="G58" s="153"/>
    </row>
    <row r="59" spans="1:7" x14ac:dyDescent="0.2">
      <c r="A59" s="154"/>
      <c r="C59" s="157"/>
      <c r="D59" s="153"/>
      <c r="E59" s="153"/>
      <c r="F59" s="153"/>
      <c r="G59" s="153"/>
    </row>
    <row r="60" spans="1:7" x14ac:dyDescent="0.2">
      <c r="A60" s="154"/>
      <c r="C60" s="157"/>
      <c r="D60" s="153"/>
      <c r="E60" s="153"/>
      <c r="F60" s="153"/>
      <c r="G60" s="153"/>
    </row>
    <row r="61" spans="1:7" x14ac:dyDescent="0.2">
      <c r="A61" s="154"/>
      <c r="C61" s="157"/>
      <c r="D61" s="153"/>
      <c r="E61" s="153"/>
      <c r="F61" s="153"/>
      <c r="G61" s="153"/>
    </row>
    <row r="62" spans="1:7" ht="15" x14ac:dyDescent="0.25">
      <c r="A62" s="154"/>
      <c r="C62" s="158"/>
      <c r="D62" s="153"/>
      <c r="E62" s="153"/>
      <c r="F62" s="153"/>
      <c r="G62" s="153"/>
    </row>
    <row r="63" spans="1:7" ht="15" x14ac:dyDescent="0.25">
      <c r="A63" s="154"/>
      <c r="C63" s="158"/>
      <c r="D63" s="153"/>
      <c r="E63" s="153"/>
      <c r="F63" s="153"/>
      <c r="G63" s="153"/>
    </row>
    <row r="64" spans="1:7" ht="14.1" customHeight="1" x14ac:dyDescent="0.2">
      <c r="A64" s="154"/>
      <c r="C64" s="157"/>
      <c r="D64" s="153"/>
      <c r="E64" s="153"/>
      <c r="F64" s="153"/>
      <c r="G64" s="153"/>
    </row>
    <row r="65" spans="1:7" ht="14.1" customHeight="1" x14ac:dyDescent="0.2">
      <c r="D65" s="153"/>
      <c r="E65" s="153"/>
      <c r="F65" s="153"/>
      <c r="G65" s="153"/>
    </row>
    <row r="66" spans="1:7" ht="14.1" customHeight="1" x14ac:dyDescent="0.2">
      <c r="A66" s="154"/>
      <c r="C66" s="157"/>
      <c r="D66" s="153"/>
      <c r="E66" s="153"/>
      <c r="F66" s="153"/>
      <c r="G66" s="153"/>
    </row>
    <row r="67" spans="1:7" ht="14.1" customHeight="1" x14ac:dyDescent="0.25">
      <c r="A67" s="159"/>
      <c r="B67" s="159"/>
      <c r="C67" s="158"/>
      <c r="D67" s="160"/>
      <c r="E67" s="161"/>
      <c r="F67" s="162"/>
    </row>
    <row r="68" spans="1:7" ht="6" customHeight="1" x14ac:dyDescent="0.2">
      <c r="A68" s="159"/>
      <c r="B68" s="159"/>
      <c r="C68" s="159"/>
      <c r="D68" s="163"/>
      <c r="E68" s="163"/>
      <c r="G68" s="164"/>
    </row>
    <row r="69" spans="1:7" ht="16.5" customHeight="1" x14ac:dyDescent="0.25">
      <c r="C69" s="159"/>
      <c r="D69" s="165"/>
      <c r="E69" s="165"/>
    </row>
    <row r="70" spans="1:7" ht="17.25" customHeight="1" x14ac:dyDescent="0.25">
      <c r="C70" s="159"/>
      <c r="D70" s="165"/>
    </row>
    <row r="71" spans="1:7" ht="18" customHeight="1" x14ac:dyDescent="0.25">
      <c r="C71" s="159"/>
      <c r="D71" s="165"/>
    </row>
    <row r="72" spans="1:7" ht="14.1" customHeight="1" x14ac:dyDescent="0.25">
      <c r="C72" s="159"/>
      <c r="D72" s="165"/>
    </row>
    <row r="73" spans="1:7" ht="14.1" customHeight="1" x14ac:dyDescent="0.25">
      <c r="C73" s="159"/>
      <c r="D73" s="165"/>
    </row>
    <row r="74" spans="1:7" ht="14.1" customHeight="1" x14ac:dyDescent="0.2"/>
    <row r="75" spans="1:7" ht="14.1" customHeight="1" x14ac:dyDescent="0.2">
      <c r="C75" s="159"/>
      <c r="D75" s="160"/>
    </row>
    <row r="76" spans="1:7" ht="14.1" customHeight="1" x14ac:dyDescent="0.2">
      <c r="C76" s="159"/>
      <c r="D76" s="163"/>
    </row>
    <row r="77" spans="1:7" ht="14.1" customHeight="1" x14ac:dyDescent="0.25">
      <c r="C77" s="159"/>
      <c r="D77" s="165"/>
    </row>
    <row r="78" spans="1:7" ht="14.1" customHeight="1" x14ac:dyDescent="0.2"/>
    <row r="79" spans="1:7" ht="14.1" customHeight="1" x14ac:dyDescent="0.2">
      <c r="C79" s="159"/>
      <c r="D79" s="160"/>
    </row>
    <row r="80" spans="1:7" ht="14.1" customHeight="1" x14ac:dyDescent="0.2">
      <c r="C80" s="159"/>
      <c r="D80" s="163"/>
    </row>
    <row r="81" spans="3:4" ht="14.1" customHeight="1" x14ac:dyDescent="0.25">
      <c r="C81" s="159"/>
      <c r="D81" s="165"/>
    </row>
    <row r="82" spans="3:4" ht="14.1" customHeight="1" x14ac:dyDescent="0.2"/>
    <row r="83" spans="3:4" ht="14.1" customHeight="1" x14ac:dyDescent="0.2">
      <c r="C83" s="159"/>
      <c r="D83" s="160"/>
    </row>
    <row r="84" spans="3:4" ht="14.1" customHeight="1" x14ac:dyDescent="0.2">
      <c r="C84" s="159"/>
      <c r="D84" s="163"/>
    </row>
    <row r="85" spans="3:4" ht="14.1" customHeight="1" x14ac:dyDescent="0.25">
      <c r="C85" s="159"/>
      <c r="D85" s="165"/>
    </row>
    <row r="86" spans="3:4" ht="14.1" customHeight="1" x14ac:dyDescent="0.2"/>
    <row r="87" spans="3:4" ht="14.1" customHeight="1" x14ac:dyDescent="0.2">
      <c r="C87" s="159"/>
      <c r="D87" s="160"/>
    </row>
    <row r="88" spans="3:4" ht="14.1" customHeight="1" x14ac:dyDescent="0.2">
      <c r="C88" s="159"/>
      <c r="D88" s="163"/>
    </row>
    <row r="89" spans="3:4" ht="14.1" customHeight="1" x14ac:dyDescent="0.25">
      <c r="C89" s="159"/>
      <c r="D89" s="165"/>
    </row>
    <row r="90" spans="3:4" ht="14.1" customHeight="1" x14ac:dyDescent="0.2"/>
    <row r="91" spans="3:4" ht="14.1" customHeight="1" x14ac:dyDescent="0.2"/>
  </sheetData>
  <mergeCells count="7">
    <mergeCell ref="B41:C41"/>
    <mergeCell ref="A1:G1"/>
    <mergeCell ref="A2:D2"/>
    <mergeCell ref="E2:F2"/>
    <mergeCell ref="A3:C5"/>
    <mergeCell ref="E3:E5"/>
    <mergeCell ref="A7:C7"/>
  </mergeCells>
  <pageMargins left="0.23622047244094491" right="0.23622047244094491" top="0.35433070866141736" bottom="0.35433070866141736" header="0.31496062992125984" footer="0.31496062992125984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Výdaje tab. č. 2 </vt:lpstr>
      <vt:lpstr>'Výdaje tab. č. 2 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Jedlička Martin</dc:creator>
  <cp:lastModifiedBy>Jedlička Martin</cp:lastModifiedBy>
  <dcterms:created xsi:type="dcterms:W3CDTF">2024-12-16T07:26:05Z</dcterms:created>
  <dcterms:modified xsi:type="dcterms:W3CDTF">2024-12-16T07:26:46Z</dcterms:modified>
</cp:coreProperties>
</file>