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lickama\Desktop\VOMPaP k 31.12.2022\Pracovní složka 10.11.2022\Ostatní\zveřejnění ÚD + intranet\Zveřejnění rozpočtu 2024\"/>
    </mc:Choice>
  </mc:AlternateContent>
  <xr:revisionPtr revIDLastSave="0" documentId="13_ncr:1_{340B1965-4744-44C7-9291-0F45B53F2E99}" xr6:coauthVersionLast="46" xr6:coauthVersionMax="46" xr10:uidLastSave="{00000000-0000-0000-0000-000000000000}"/>
  <bookViews>
    <workbookView xWindow="-120" yWindow="-120" windowWidth="29040" windowHeight="15840" xr2:uid="{E0C66A11-0B42-4E02-BE18-1F2CE536EF00}"/>
  </bookViews>
  <sheets>
    <sheet name="Výdaje tab. č. 2 " sheetId="1" r:id="rId1"/>
  </sheets>
  <externalReferences>
    <externalReference r:id="rId2"/>
    <externalReference r:id="rId3"/>
  </externalReferences>
  <definedNames>
    <definedName name="dates" localSheetId="0">[1]číselník!$B$42:$C$54</definedName>
    <definedName name="dates">[2]číselník!$B$42:$C$54</definedName>
    <definedName name="joj">#REF!</definedName>
    <definedName name="_xlnm.Print_Area" localSheetId="0">'Výdaje tab. č. 2 '!$A$1:$G$60</definedName>
    <definedName name="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F54" i="1" s="1"/>
  <c r="E52" i="1"/>
  <c r="E54" i="1" s="1"/>
  <c r="D52" i="1"/>
  <c r="D54" i="1" s="1"/>
  <c r="G47" i="1"/>
  <c r="G46" i="1"/>
  <c r="G45" i="1"/>
  <c r="G44" i="1"/>
  <c r="G39" i="1"/>
  <c r="F39" i="1"/>
  <c r="E39" i="1"/>
  <c r="D39" i="1"/>
  <c r="G37" i="1"/>
  <c r="F37" i="1"/>
  <c r="E37" i="1"/>
  <c r="D37" i="1"/>
  <c r="G35" i="1"/>
  <c r="F35" i="1"/>
  <c r="E35" i="1"/>
  <c r="D35" i="1"/>
  <c r="G32" i="1"/>
  <c r="F32" i="1"/>
  <c r="E32" i="1"/>
  <c r="D32" i="1"/>
  <c r="F30" i="1"/>
  <c r="E30" i="1"/>
  <c r="D30" i="1"/>
  <c r="G28" i="1"/>
  <c r="G30" i="1" s="1"/>
  <c r="G26" i="1"/>
  <c r="F26" i="1"/>
  <c r="E26" i="1"/>
  <c r="D26" i="1"/>
  <c r="G24" i="1"/>
  <c r="F24" i="1"/>
  <c r="E24" i="1"/>
  <c r="D24" i="1"/>
  <c r="G22" i="1"/>
  <c r="F22" i="1"/>
  <c r="E22" i="1"/>
  <c r="D22" i="1"/>
  <c r="G20" i="1"/>
  <c r="F20" i="1"/>
  <c r="E20" i="1"/>
  <c r="D20" i="1"/>
  <c r="G18" i="1"/>
  <c r="F18" i="1"/>
  <c r="E18" i="1"/>
  <c r="D18" i="1"/>
  <c r="G14" i="1"/>
  <c r="F14" i="1"/>
  <c r="E14" i="1"/>
  <c r="D14" i="1"/>
  <c r="F12" i="1"/>
  <c r="E12" i="1"/>
  <c r="D12" i="1"/>
  <c r="G8" i="1"/>
  <c r="G12" i="1" s="1"/>
  <c r="G42" i="1" l="1"/>
  <c r="D42" i="1"/>
  <c r="D55" i="1" s="1"/>
  <c r="G52" i="1"/>
  <c r="G54" i="1" s="1"/>
  <c r="E42" i="1"/>
  <c r="E55" i="1" s="1"/>
  <c r="F42" i="1"/>
  <c r="F55" i="1" s="1"/>
  <c r="G55" i="1" l="1"/>
</calcChain>
</file>

<file path=xl/sharedStrings.xml><?xml version="1.0" encoding="utf-8"?>
<sst xmlns="http://schemas.openxmlformats.org/spreadsheetml/2006/main" count="73" uniqueCount="69">
  <si>
    <t>VÝDAJE</t>
  </si>
  <si>
    <t>Schválený</t>
  </si>
  <si>
    <t>Plnění</t>
  </si>
  <si>
    <t>rozpočet</t>
  </si>
  <si>
    <t>rozpočtu</t>
  </si>
  <si>
    <t>roku 2023</t>
  </si>
  <si>
    <t>běžné výdaje</t>
  </si>
  <si>
    <t>Úsek školství a volnočasových aktivit</t>
  </si>
  <si>
    <t>Neinvestiční příspěvky CKV MO</t>
  </si>
  <si>
    <t>Neinvest.přísp. základním a mateřským školám</t>
  </si>
  <si>
    <t>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</si>
  <si>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</si>
  <si>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</si>
  <si>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</si>
  <si>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</si>
  <si>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</si>
  <si>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obřadů a slavností</t>
  </si>
  <si>
    <t>Úsek IZS, PO,BOZP</t>
  </si>
  <si>
    <t>Úsek hospodářské správy</t>
  </si>
  <si>
    <t>OVV</t>
  </si>
  <si>
    <t xml:space="preserve">Odbor vnitřních věcí </t>
  </si>
  <si>
    <t>Úsek osobních výdajů</t>
  </si>
  <si>
    <t>Osobní výdaje</t>
  </si>
  <si>
    <t>Úsek výpočetní techniky</t>
  </si>
  <si>
    <t>Výpočetní technika</t>
  </si>
  <si>
    <t>Úsek sekretariátů</t>
  </si>
  <si>
    <t>Sekretariáty</t>
  </si>
  <si>
    <t>Úsek vnějších a vnitřních vztahů</t>
  </si>
  <si>
    <t>Vnější a vnitřní vztahy</t>
  </si>
  <si>
    <t>Úsek místního hospodářství</t>
  </si>
  <si>
    <t>Neinvestiční příspěvek Technickým službám MOaP</t>
  </si>
  <si>
    <t>Úsek investic a oprav</t>
  </si>
  <si>
    <t>OIMH</t>
  </si>
  <si>
    <t xml:space="preserve">Odbor investic a místního hospodářství </t>
  </si>
  <si>
    <t>Úsek správy domovního a bytového fondu</t>
  </si>
  <si>
    <t>OSDF</t>
  </si>
  <si>
    <t>Odbor správy domovního fondu</t>
  </si>
  <si>
    <t>Úsek privatizace domovního a bytového fondu</t>
  </si>
  <si>
    <t xml:space="preserve">Úsek majetku </t>
  </si>
  <si>
    <t>OM</t>
  </si>
  <si>
    <t>Odbor majetku</t>
  </si>
  <si>
    <t>Úsek stavebního řádu a přestupků</t>
  </si>
  <si>
    <t>OSŘP</t>
  </si>
  <si>
    <t>Odbor stavebního řádu a přestupků</t>
  </si>
  <si>
    <t>Úsek financí a rozpočtu  (bez rezerv a převodů)</t>
  </si>
  <si>
    <t>OFR</t>
  </si>
  <si>
    <t>Odbor financí a rozpočtu</t>
  </si>
  <si>
    <t>Rezerva na krizová opatření</t>
  </si>
  <si>
    <t xml:space="preserve"> </t>
  </si>
  <si>
    <t>Další nespecifikované rezervy</t>
  </si>
  <si>
    <t>B Ě Ź N É  V Ý D A J E    C E L K E M</t>
  </si>
  <si>
    <t>kapitálové výdaje</t>
  </si>
  <si>
    <t>odboru strategického rozvoje školství a volnočasových aktivit</t>
  </si>
  <si>
    <t>odboru investic a místního hospodářství</t>
  </si>
  <si>
    <t>odboru správy domovního a bytového fondu</t>
  </si>
  <si>
    <t>odboru vnitřních věcí a oddělení informačních technologií</t>
  </si>
  <si>
    <t xml:space="preserve">OSV </t>
  </si>
  <si>
    <t>odboru sociálních věcí</t>
  </si>
  <si>
    <t>v tom transfery</t>
  </si>
  <si>
    <t>Rezerva kapitálových výdajů</t>
  </si>
  <si>
    <t>Rezerva na participativní rozpočet</t>
  </si>
  <si>
    <t>Kapitálové výdaje odborů</t>
  </si>
  <si>
    <t>Investiční transfery příspěvkovým organizacím</t>
  </si>
  <si>
    <t>K A P I T Á L O V É  V Ý D A J E   C E L K E M</t>
  </si>
  <si>
    <t>V Ý D A J E    C E L K E M</t>
  </si>
  <si>
    <t>Upravený rozpočet k 31.10.2023</t>
  </si>
  <si>
    <t>k 31.10.2023</t>
  </si>
  <si>
    <t>Schválený rozpočet výdajů MOb MOaP na rok 2024 (v tis. Kč)                                 tabulka č. 2</t>
  </si>
  <si>
    <t xml:space="preserve">Schválený rozpočet na rok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</si>
</sst>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2"/>
      <name val="Arial"/>
      <family val="2"/>
    </font>
    <font>
      <sz val="10"/>
      <color indexed="22"/>
      <name val="Arial"/>
      <family val="2"/>
    </font>
    <font>
      <b/>
      <i/>
      <sz val="10"/>
      <color rgb="FFC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FB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7" fillId="0" borderId="0"/>
    <xf numFmtId="0" fontId="7" fillId="0" borderId="0"/>
  </cellStyleXfs>
  <cellXfs count="180">
    <xf numFmtId="0" fontId="0" fillId="0" borderId="0" xfId="0"/>
    <xf numFmtId="0" fontId="3" fillId="0" borderId="0" xfId="0" applyFont="1" applyAlignment="1">
      <alignment horizontal="right"/>
    </xf>
    <xf numFmtId="3" fontId="5" fillId="3" borderId="5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7" fillId="0" borderId="18" xfId="0" applyFont="1" applyBorder="1"/>
    <xf numFmtId="3" fontId="7" fillId="0" borderId="19" xfId="1" applyNumberFormat="1" applyBorder="1" applyAlignment="1">
      <alignment vertical="center"/>
    </xf>
    <xf numFmtId="3" fontId="7" fillId="0" borderId="20" xfId="1" applyNumberFormat="1" applyBorder="1" applyAlignment="1">
      <alignment vertical="center"/>
    </xf>
    <xf numFmtId="3" fontId="7" fillId="0" borderId="21" xfId="1" applyNumberFormat="1" applyBorder="1" applyAlignment="1">
      <alignment vertical="center"/>
    </xf>
    <xf numFmtId="0" fontId="7" fillId="0" borderId="0" xfId="0" applyFont="1" applyAlignment="1">
      <alignment wrapText="1"/>
    </xf>
    <xf numFmtId="0" fontId="0" fillId="0" borderId="6" xfId="0" applyBorder="1"/>
    <xf numFmtId="3" fontId="7" fillId="0" borderId="22" xfId="1" applyNumberFormat="1" applyBorder="1"/>
    <xf numFmtId="3" fontId="7" fillId="0" borderId="8" xfId="1" applyNumberFormat="1" applyBorder="1"/>
    <xf numFmtId="3" fontId="7" fillId="0" borderId="7" xfId="1" applyNumberFormat="1" applyBorder="1"/>
    <xf numFmtId="0" fontId="7" fillId="0" borderId="0" xfId="0" applyFont="1"/>
    <xf numFmtId="3" fontId="7" fillId="0" borderId="22" xfId="1" applyNumberFormat="1" applyBorder="1" applyAlignment="1">
      <alignment vertical="center"/>
    </xf>
    <xf numFmtId="3" fontId="7" fillId="0" borderId="8" xfId="1" applyNumberFormat="1" applyBorder="1" applyAlignment="1">
      <alignment vertical="center"/>
    </xf>
    <xf numFmtId="3" fontId="7" fillId="0" borderId="7" xfId="1" applyNumberFormat="1" applyBorder="1" applyAlignment="1">
      <alignment vertical="center"/>
    </xf>
    <xf numFmtId="0" fontId="0" fillId="4" borderId="0" xfId="0" applyFill="1"/>
    <xf numFmtId="0" fontId="9" fillId="3" borderId="23" xfId="2" applyFont="1" applyFill="1" applyBorder="1"/>
    <xf numFmtId="0" fontId="9" fillId="3" borderId="24" xfId="2" applyFont="1" applyFill="1" applyBorder="1"/>
    <xf numFmtId="0" fontId="9" fillId="3" borderId="24" xfId="0" applyFont="1" applyFill="1" applyBorder="1"/>
    <xf numFmtId="3" fontId="9" fillId="3" borderId="25" xfId="2" applyNumberFormat="1" applyFont="1" applyFill="1" applyBorder="1"/>
    <xf numFmtId="3" fontId="0" fillId="0" borderId="0" xfId="0" applyNumberFormat="1"/>
    <xf numFmtId="3" fontId="7" fillId="0" borderId="19" xfId="3" applyNumberFormat="1" applyBorder="1"/>
    <xf numFmtId="3" fontId="7" fillId="0" borderId="20" xfId="3" applyNumberFormat="1" applyBorder="1"/>
    <xf numFmtId="3" fontId="7" fillId="0" borderId="21" xfId="3" applyNumberFormat="1" applyBorder="1"/>
    <xf numFmtId="0" fontId="7" fillId="0" borderId="6" xfId="2" applyFont="1" applyBorder="1"/>
    <xf numFmtId="0" fontId="7" fillId="0" borderId="0" xfId="2" applyFont="1"/>
    <xf numFmtId="3" fontId="7" fillId="0" borderId="19" xfId="4" applyNumberFormat="1" applyBorder="1"/>
    <xf numFmtId="3" fontId="7" fillId="0" borderId="20" xfId="4" applyNumberFormat="1" applyBorder="1"/>
    <xf numFmtId="3" fontId="7" fillId="0" borderId="21" xfId="4" applyNumberFormat="1" applyBorder="1"/>
    <xf numFmtId="0" fontId="8" fillId="0" borderId="0" xfId="2"/>
    <xf numFmtId="3" fontId="7" fillId="0" borderId="22" xfId="4" applyNumberFormat="1" applyBorder="1"/>
    <xf numFmtId="3" fontId="7" fillId="0" borderId="8" xfId="4" applyNumberFormat="1" applyBorder="1"/>
    <xf numFmtId="3" fontId="7" fillId="0" borderId="7" xfId="4" applyNumberFormat="1" applyBorder="1"/>
    <xf numFmtId="0" fontId="5" fillId="0" borderId="6" xfId="0" applyFont="1" applyBorder="1"/>
    <xf numFmtId="0" fontId="5" fillId="0" borderId="0" xfId="0" applyFont="1"/>
    <xf numFmtId="3" fontId="7" fillId="0" borderId="22" xfId="2" applyNumberFormat="1" applyFont="1" applyBorder="1"/>
    <xf numFmtId="3" fontId="7" fillId="0" borderId="8" xfId="2" applyNumberFormat="1" applyFont="1" applyBorder="1"/>
    <xf numFmtId="3" fontId="8" fillId="0" borderId="7" xfId="2" applyNumberFormat="1" applyBorder="1"/>
    <xf numFmtId="0" fontId="9" fillId="0" borderId="6" xfId="2" applyFont="1" applyBorder="1"/>
    <xf numFmtId="0" fontId="9" fillId="0" borderId="0" xfId="2" applyFont="1"/>
    <xf numFmtId="0" fontId="5" fillId="3" borderId="23" xfId="2" applyFont="1" applyFill="1" applyBorder="1"/>
    <xf numFmtId="0" fontId="5" fillId="3" borderId="24" xfId="2" applyFont="1" applyFill="1" applyBorder="1"/>
    <xf numFmtId="0" fontId="5" fillId="3" borderId="24" xfId="0" applyFont="1" applyFill="1" applyBorder="1"/>
    <xf numFmtId="3" fontId="5" fillId="3" borderId="25" xfId="2" applyNumberFormat="1" applyFont="1" applyFill="1" applyBorder="1"/>
    <xf numFmtId="0" fontId="0" fillId="5" borderId="0" xfId="0" applyFill="1"/>
    <xf numFmtId="0" fontId="5" fillId="5" borderId="6" xfId="2" applyFont="1" applyFill="1" applyBorder="1"/>
    <xf numFmtId="0" fontId="5" fillId="5" borderId="0" xfId="2" applyFont="1" applyFill="1"/>
    <xf numFmtId="0" fontId="7" fillId="5" borderId="0" xfId="0" applyFont="1" applyFill="1"/>
    <xf numFmtId="0" fontId="7" fillId="5" borderId="6" xfId="2" applyFont="1" applyFill="1" applyBorder="1"/>
    <xf numFmtId="0" fontId="7" fillId="5" borderId="0" xfId="2" applyFont="1" applyFill="1"/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2" applyAlignment="1">
      <alignment vertical="center"/>
    </xf>
    <xf numFmtId="3" fontId="7" fillId="0" borderId="22" xfId="4" applyNumberFormat="1" applyBorder="1" applyAlignment="1">
      <alignment vertical="center"/>
    </xf>
    <xf numFmtId="3" fontId="7" fillId="0" borderId="8" xfId="4" applyNumberFormat="1" applyBorder="1" applyAlignment="1">
      <alignment vertical="center"/>
    </xf>
    <xf numFmtId="3" fontId="7" fillId="0" borderId="7" xfId="4" applyNumberFormat="1" applyBorder="1" applyAlignment="1">
      <alignment vertical="center"/>
    </xf>
    <xf numFmtId="0" fontId="9" fillId="3" borderId="26" xfId="0" applyFont="1" applyFill="1" applyBorder="1"/>
    <xf numFmtId="0" fontId="9" fillId="0" borderId="0" xfId="0" applyFont="1"/>
    <xf numFmtId="0" fontId="0" fillId="0" borderId="7" xfId="0" applyBorder="1"/>
    <xf numFmtId="0" fontId="9" fillId="0" borderId="6" xfId="0" applyFont="1" applyBorder="1"/>
    <xf numFmtId="0" fontId="9" fillId="3" borderId="6" xfId="2" applyFont="1" applyFill="1" applyBorder="1"/>
    <xf numFmtId="0" fontId="9" fillId="3" borderId="0" xfId="2" applyFont="1" applyFill="1"/>
    <xf numFmtId="0" fontId="9" fillId="3" borderId="0" xfId="0" applyFont="1" applyFill="1"/>
    <xf numFmtId="3" fontId="9" fillId="3" borderId="22" xfId="2" applyNumberFormat="1" applyFont="1" applyFill="1" applyBorder="1"/>
    <xf numFmtId="0" fontId="10" fillId="0" borderId="18" xfId="0" applyFont="1" applyBorder="1"/>
    <xf numFmtId="0" fontId="9" fillId="3" borderId="23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3" fontId="9" fillId="3" borderId="8" xfId="2" applyNumberFormat="1" applyFont="1" applyFill="1" applyBorder="1"/>
    <xf numFmtId="3" fontId="9" fillId="3" borderId="7" xfId="2" applyNumberFormat="1" applyFont="1" applyFill="1" applyBorder="1"/>
    <xf numFmtId="0" fontId="9" fillId="3" borderId="27" xfId="2" applyFont="1" applyFill="1" applyBorder="1"/>
    <xf numFmtId="0" fontId="9" fillId="3" borderId="28" xfId="2" applyFont="1" applyFill="1" applyBorder="1"/>
    <xf numFmtId="0" fontId="9" fillId="3" borderId="28" xfId="0" applyFont="1" applyFill="1" applyBorder="1"/>
    <xf numFmtId="3" fontId="9" fillId="3" borderId="29" xfId="2" applyNumberFormat="1" applyFont="1" applyFill="1" applyBorder="1"/>
    <xf numFmtId="3" fontId="9" fillId="3" borderId="30" xfId="2" applyNumberFormat="1" applyFont="1" applyFill="1" applyBorder="1"/>
    <xf numFmtId="3" fontId="9" fillId="3" borderId="31" xfId="2" applyNumberFormat="1" applyFont="1" applyFill="1" applyBorder="1"/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/>
    <xf numFmtId="0" fontId="0" fillId="6" borderId="3" xfId="0" applyFill="1" applyBorder="1"/>
    <xf numFmtId="3" fontId="5" fillId="6" borderId="5" xfId="0" applyNumberFormat="1" applyFont="1" applyFill="1" applyBorder="1" applyAlignment="1">
      <alignment vertical="center"/>
    </xf>
    <xf numFmtId="0" fontId="0" fillId="3" borderId="13" xfId="0" applyFill="1" applyBorder="1"/>
    <xf numFmtId="0" fontId="5" fillId="3" borderId="13" xfId="0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11" fillId="0" borderId="0" xfId="0" applyFont="1" applyAlignment="1">
      <alignment wrapText="1"/>
    </xf>
    <xf numFmtId="3" fontId="7" fillId="0" borderId="22" xfId="0" applyNumberFormat="1" applyFont="1" applyBorder="1"/>
    <xf numFmtId="3" fontId="7" fillId="0" borderId="8" xfId="0" applyNumberFormat="1" applyFont="1" applyBorder="1"/>
    <xf numFmtId="0" fontId="11" fillId="0" borderId="0" xfId="0" applyFont="1"/>
    <xf numFmtId="0" fontId="13" fillId="0" borderId="0" xfId="0" applyFont="1"/>
    <xf numFmtId="3" fontId="14" fillId="0" borderId="22" xfId="0" applyNumberFormat="1" applyFont="1" applyBorder="1"/>
    <xf numFmtId="0" fontId="15" fillId="0" borderId="0" xfId="0" applyFont="1" applyAlignment="1">
      <alignment vertical="center"/>
    </xf>
    <xf numFmtId="0" fontId="9" fillId="6" borderId="23" xfId="2" applyFont="1" applyFill="1" applyBorder="1"/>
    <xf numFmtId="0" fontId="9" fillId="6" borderId="24" xfId="2" applyFont="1" applyFill="1" applyBorder="1"/>
    <xf numFmtId="0" fontId="9" fillId="6" borderId="24" xfId="0" applyFont="1" applyFill="1" applyBorder="1"/>
    <xf numFmtId="3" fontId="9" fillId="6" borderId="25" xfId="2" applyNumberFormat="1" applyFont="1" applyFill="1" applyBorder="1"/>
    <xf numFmtId="0" fontId="10" fillId="0" borderId="6" xfId="0" applyFont="1" applyBorder="1"/>
    <xf numFmtId="0" fontId="10" fillId="0" borderId="0" xfId="0" applyFont="1"/>
    <xf numFmtId="3" fontId="0" fillId="0" borderId="22" xfId="0" applyNumberFormat="1" applyBorder="1"/>
    <xf numFmtId="3" fontId="0" fillId="0" borderId="8" xfId="0" applyNumberFormat="1" applyBorder="1"/>
    <xf numFmtId="3" fontId="0" fillId="0" borderId="7" xfId="0" applyNumberFormat="1" applyBorder="1"/>
    <xf numFmtId="0" fontId="5" fillId="6" borderId="6" xfId="0" applyFont="1" applyFill="1" applyBorder="1"/>
    <xf numFmtId="0" fontId="5" fillId="6" borderId="0" xfId="0" applyFont="1" applyFill="1"/>
    <xf numFmtId="3" fontId="5" fillId="6" borderId="7" xfId="0" applyNumberFormat="1" applyFont="1" applyFill="1" applyBorder="1"/>
    <xf numFmtId="0" fontId="5" fillId="3" borderId="32" xfId="0" applyFont="1" applyFill="1" applyBorder="1" applyAlignment="1">
      <alignment vertical="center"/>
    </xf>
    <xf numFmtId="0" fontId="0" fillId="3" borderId="33" xfId="0" applyFill="1" applyBorder="1"/>
    <xf numFmtId="3" fontId="5" fillId="3" borderId="34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/>
    <xf numFmtId="3" fontId="5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16" fillId="0" borderId="0" xfId="0" applyNumberFormat="1" applyFont="1"/>
    <xf numFmtId="3" fontId="17" fillId="0" borderId="0" xfId="0" applyNumberFormat="1" applyFont="1"/>
    <xf numFmtId="3" fontId="3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2" fillId="0" borderId="0" xfId="0" applyNumberFormat="1" applyFont="1"/>
    <xf numFmtId="0" fontId="6" fillId="3" borderId="12" xfId="0" applyFont="1" applyFill="1" applyBorder="1"/>
    <xf numFmtId="0" fontId="5" fillId="3" borderId="39" xfId="0" applyFont="1" applyFill="1" applyBorder="1" applyAlignment="1">
      <alignment horizontal="center"/>
    </xf>
    <xf numFmtId="3" fontId="7" fillId="0" borderId="40" xfId="1" applyNumberFormat="1" applyBorder="1" applyAlignment="1">
      <alignment vertical="center"/>
    </xf>
    <xf numFmtId="3" fontId="7" fillId="0" borderId="37" xfId="1" applyNumberFormat="1" applyBorder="1"/>
    <xf numFmtId="3" fontId="7" fillId="0" borderId="37" xfId="1" applyNumberFormat="1" applyBorder="1" applyAlignment="1">
      <alignment vertical="center"/>
    </xf>
    <xf numFmtId="3" fontId="9" fillId="3" borderId="41" xfId="2" applyNumberFormat="1" applyFont="1" applyFill="1" applyBorder="1"/>
    <xf numFmtId="3" fontId="7" fillId="0" borderId="40" xfId="3" applyNumberFormat="1" applyBorder="1"/>
    <xf numFmtId="3" fontId="7" fillId="0" borderId="40" xfId="4" applyNumberFormat="1" applyBorder="1"/>
    <xf numFmtId="3" fontId="7" fillId="0" borderId="37" xfId="4" applyNumberFormat="1" applyBorder="1"/>
    <xf numFmtId="3" fontId="8" fillId="0" borderId="37" xfId="2" applyNumberFormat="1" applyBorder="1"/>
    <xf numFmtId="3" fontId="5" fillId="3" borderId="41" xfId="2" applyNumberFormat="1" applyFont="1" applyFill="1" applyBorder="1"/>
    <xf numFmtId="3" fontId="9" fillId="3" borderId="37" xfId="2" applyNumberFormat="1" applyFont="1" applyFill="1" applyBorder="1"/>
    <xf numFmtId="3" fontId="5" fillId="3" borderId="37" xfId="0" applyNumberFormat="1" applyFont="1" applyFill="1" applyBorder="1"/>
    <xf numFmtId="3" fontId="9" fillId="3" borderId="42" xfId="2" applyNumberFormat="1" applyFont="1" applyFill="1" applyBorder="1"/>
    <xf numFmtId="3" fontId="5" fillId="3" borderId="39" xfId="0" applyNumberFormat="1" applyFont="1" applyFill="1" applyBorder="1" applyAlignment="1">
      <alignment vertical="center"/>
    </xf>
    <xf numFmtId="3" fontId="7" fillId="0" borderId="37" xfId="0" applyNumberFormat="1" applyFont="1" applyBorder="1"/>
    <xf numFmtId="3" fontId="9" fillId="6" borderId="41" xfId="2" applyNumberFormat="1" applyFont="1" applyFill="1" applyBorder="1"/>
    <xf numFmtId="3" fontId="5" fillId="6" borderId="37" xfId="0" applyNumberFormat="1" applyFont="1" applyFill="1" applyBorder="1"/>
    <xf numFmtId="3" fontId="5" fillId="5" borderId="0" xfId="0" applyNumberFormat="1" applyFont="1" applyFill="1" applyAlignment="1">
      <alignment vertical="center"/>
    </xf>
    <xf numFmtId="3" fontId="7" fillId="0" borderId="37" xfId="4" applyNumberFormat="1" applyFont="1" applyBorder="1"/>
    <xf numFmtId="3" fontId="7" fillId="0" borderId="37" xfId="4" applyNumberFormat="1" applyFont="1" applyBorder="1" applyAlignment="1">
      <alignment vertical="center"/>
    </xf>
    <xf numFmtId="3" fontId="5" fillId="6" borderId="36" xfId="0" applyNumberFormat="1" applyFont="1" applyFill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5" fillId="3" borderId="35" xfId="0" applyNumberFormat="1" applyFont="1" applyFill="1" applyBorder="1" applyAlignment="1">
      <alignment vertical="center"/>
    </xf>
    <xf numFmtId="3" fontId="18" fillId="0" borderId="8" xfId="0" applyNumberFormat="1" applyFont="1" applyBorder="1"/>
    <xf numFmtId="3" fontId="18" fillId="0" borderId="37" xfId="0" applyNumberFormat="1" applyFont="1" applyBorder="1"/>
    <xf numFmtId="0" fontId="6" fillId="3" borderId="12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" fillId="2" borderId="0" xfId="0" applyFont="1" applyFill="1" applyAlignment="1">
      <alignment vertic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wrapText="1"/>
    </xf>
    <xf numFmtId="3" fontId="5" fillId="3" borderId="8" xfId="0" applyNumberFormat="1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3" fontId="5" fillId="3" borderId="38" xfId="0" applyNumberFormat="1" applyFont="1" applyFill="1" applyBorder="1" applyAlignment="1">
      <alignment horizontal="center" vertical="center" wrapText="1"/>
    </xf>
  </cellXfs>
  <cellStyles count="5">
    <cellStyle name="Normální" xfId="0" builtinId="0"/>
    <cellStyle name="Normální 10" xfId="4" xr:uid="{2DF0A665-3E7A-42C4-BCA7-E568A118ED57}"/>
    <cellStyle name="Normální 8" xfId="1" xr:uid="{114AC9E2-4F9B-42E0-9D10-D9A22E29FD00}"/>
    <cellStyle name="Normální 9" xfId="3" xr:uid="{509BED34-3FB2-4165-B7D8-C99099FB22AA}"/>
    <cellStyle name="normální_čerpání příjmů 5-2005" xfId="2" xr:uid="{C10D3E00-0E07-40D8-9BB3-5BC3FDE6FA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zapletalovaal\AppData\Local\Microsoft\Windows\Temporary%20Internet%20Files\Content.Outlook\YP38HINJ\I.%20pololet&#237;%20ZMOb\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MOAP.mmo.cz\shareMOAP\Users\zapletalovaal\AppData\Local\Microsoft\Windows\Temporary%20Internet%20Files\Content.Outlook\YP38HINJ\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93D10-15C7-425F-9762-199290B1B1C1}">
  <dimension ref="A1:AJ88"/>
  <sheetViews>
    <sheetView showGridLines="0" tabSelected="1" zoomScaleNormal="100" workbookViewId="0">
      <selection activeCell="D8" sqref="D8"/>
    </sheetView>
  </sheetViews>
  <sheetFormatPr defaultRowHeight="12.75" x14ac:dyDescent="0.2"/>
  <cols>
    <col min="1" max="1" width="8.7109375" customWidth="1"/>
    <col min="2" max="2" width="2.5703125" customWidth="1"/>
    <col min="3" max="3" width="52.7109375" customWidth="1"/>
    <col min="4" max="7" width="12.7109375" customWidth="1"/>
    <col min="8" max="8" width="92.7109375" customWidth="1"/>
    <col min="255" max="255" width="8.7109375" customWidth="1"/>
    <col min="256" max="256" width="2.5703125" customWidth="1"/>
    <col min="257" max="257" width="52.7109375" customWidth="1"/>
    <col min="258" max="260" width="12.7109375" customWidth="1"/>
    <col min="261" max="261" width="12.28515625" customWidth="1"/>
    <col min="262" max="263" width="12.7109375" customWidth="1"/>
    <col min="264" max="264" width="92.7109375" customWidth="1"/>
    <col min="511" max="511" width="8.7109375" customWidth="1"/>
    <col min="512" max="512" width="2.5703125" customWidth="1"/>
    <col min="513" max="513" width="52.7109375" customWidth="1"/>
    <col min="514" max="516" width="12.7109375" customWidth="1"/>
    <col min="517" max="517" width="12.28515625" customWidth="1"/>
    <col min="518" max="519" width="12.7109375" customWidth="1"/>
    <col min="520" max="520" width="92.7109375" customWidth="1"/>
    <col min="767" max="767" width="8.7109375" customWidth="1"/>
    <col min="768" max="768" width="2.5703125" customWidth="1"/>
    <col min="769" max="769" width="52.7109375" customWidth="1"/>
    <col min="770" max="772" width="12.7109375" customWidth="1"/>
    <col min="773" max="773" width="12.28515625" customWidth="1"/>
    <col min="774" max="775" width="12.7109375" customWidth="1"/>
    <col min="776" max="776" width="92.7109375" customWidth="1"/>
    <col min="1023" max="1023" width="8.7109375" customWidth="1"/>
    <col min="1024" max="1024" width="2.5703125" customWidth="1"/>
    <col min="1025" max="1025" width="52.7109375" customWidth="1"/>
    <col min="1026" max="1028" width="12.7109375" customWidth="1"/>
    <col min="1029" max="1029" width="12.28515625" customWidth="1"/>
    <col min="1030" max="1031" width="12.7109375" customWidth="1"/>
    <col min="1032" max="1032" width="92.7109375" customWidth="1"/>
    <col min="1279" max="1279" width="8.7109375" customWidth="1"/>
    <col min="1280" max="1280" width="2.5703125" customWidth="1"/>
    <col min="1281" max="1281" width="52.7109375" customWidth="1"/>
    <col min="1282" max="1284" width="12.7109375" customWidth="1"/>
    <col min="1285" max="1285" width="12.28515625" customWidth="1"/>
    <col min="1286" max="1287" width="12.7109375" customWidth="1"/>
    <col min="1288" max="1288" width="92.7109375" customWidth="1"/>
    <col min="1535" max="1535" width="8.7109375" customWidth="1"/>
    <col min="1536" max="1536" width="2.5703125" customWidth="1"/>
    <col min="1537" max="1537" width="52.7109375" customWidth="1"/>
    <col min="1538" max="1540" width="12.7109375" customWidth="1"/>
    <col min="1541" max="1541" width="12.28515625" customWidth="1"/>
    <col min="1542" max="1543" width="12.7109375" customWidth="1"/>
    <col min="1544" max="1544" width="92.7109375" customWidth="1"/>
    <col min="1791" max="1791" width="8.7109375" customWidth="1"/>
    <col min="1792" max="1792" width="2.5703125" customWidth="1"/>
    <col min="1793" max="1793" width="52.7109375" customWidth="1"/>
    <col min="1794" max="1796" width="12.7109375" customWidth="1"/>
    <col min="1797" max="1797" width="12.28515625" customWidth="1"/>
    <col min="1798" max="1799" width="12.7109375" customWidth="1"/>
    <col min="1800" max="1800" width="92.7109375" customWidth="1"/>
    <col min="2047" max="2047" width="8.7109375" customWidth="1"/>
    <col min="2048" max="2048" width="2.5703125" customWidth="1"/>
    <col min="2049" max="2049" width="52.7109375" customWidth="1"/>
    <col min="2050" max="2052" width="12.7109375" customWidth="1"/>
    <col min="2053" max="2053" width="12.28515625" customWidth="1"/>
    <col min="2054" max="2055" width="12.7109375" customWidth="1"/>
    <col min="2056" max="2056" width="92.7109375" customWidth="1"/>
    <col min="2303" max="2303" width="8.7109375" customWidth="1"/>
    <col min="2304" max="2304" width="2.5703125" customWidth="1"/>
    <col min="2305" max="2305" width="52.7109375" customWidth="1"/>
    <col min="2306" max="2308" width="12.7109375" customWidth="1"/>
    <col min="2309" max="2309" width="12.28515625" customWidth="1"/>
    <col min="2310" max="2311" width="12.7109375" customWidth="1"/>
    <col min="2312" max="2312" width="92.7109375" customWidth="1"/>
    <col min="2559" max="2559" width="8.7109375" customWidth="1"/>
    <col min="2560" max="2560" width="2.5703125" customWidth="1"/>
    <col min="2561" max="2561" width="52.7109375" customWidth="1"/>
    <col min="2562" max="2564" width="12.7109375" customWidth="1"/>
    <col min="2565" max="2565" width="12.28515625" customWidth="1"/>
    <col min="2566" max="2567" width="12.7109375" customWidth="1"/>
    <col min="2568" max="2568" width="92.7109375" customWidth="1"/>
    <col min="2815" max="2815" width="8.7109375" customWidth="1"/>
    <col min="2816" max="2816" width="2.5703125" customWidth="1"/>
    <col min="2817" max="2817" width="52.7109375" customWidth="1"/>
    <col min="2818" max="2820" width="12.7109375" customWidth="1"/>
    <col min="2821" max="2821" width="12.28515625" customWidth="1"/>
    <col min="2822" max="2823" width="12.7109375" customWidth="1"/>
    <col min="2824" max="2824" width="92.7109375" customWidth="1"/>
    <col min="3071" max="3071" width="8.7109375" customWidth="1"/>
    <col min="3072" max="3072" width="2.5703125" customWidth="1"/>
    <col min="3073" max="3073" width="52.7109375" customWidth="1"/>
    <col min="3074" max="3076" width="12.7109375" customWidth="1"/>
    <col min="3077" max="3077" width="12.28515625" customWidth="1"/>
    <col min="3078" max="3079" width="12.7109375" customWidth="1"/>
    <col min="3080" max="3080" width="92.7109375" customWidth="1"/>
    <col min="3327" max="3327" width="8.7109375" customWidth="1"/>
    <col min="3328" max="3328" width="2.5703125" customWidth="1"/>
    <col min="3329" max="3329" width="52.7109375" customWidth="1"/>
    <col min="3330" max="3332" width="12.7109375" customWidth="1"/>
    <col min="3333" max="3333" width="12.28515625" customWidth="1"/>
    <col min="3334" max="3335" width="12.7109375" customWidth="1"/>
    <col min="3336" max="3336" width="92.7109375" customWidth="1"/>
    <col min="3583" max="3583" width="8.7109375" customWidth="1"/>
    <col min="3584" max="3584" width="2.5703125" customWidth="1"/>
    <col min="3585" max="3585" width="52.7109375" customWidth="1"/>
    <col min="3586" max="3588" width="12.7109375" customWidth="1"/>
    <col min="3589" max="3589" width="12.28515625" customWidth="1"/>
    <col min="3590" max="3591" width="12.7109375" customWidth="1"/>
    <col min="3592" max="3592" width="92.7109375" customWidth="1"/>
    <col min="3839" max="3839" width="8.7109375" customWidth="1"/>
    <col min="3840" max="3840" width="2.5703125" customWidth="1"/>
    <col min="3841" max="3841" width="52.7109375" customWidth="1"/>
    <col min="3842" max="3844" width="12.7109375" customWidth="1"/>
    <col min="3845" max="3845" width="12.28515625" customWidth="1"/>
    <col min="3846" max="3847" width="12.7109375" customWidth="1"/>
    <col min="3848" max="3848" width="92.7109375" customWidth="1"/>
    <col min="4095" max="4095" width="8.7109375" customWidth="1"/>
    <col min="4096" max="4096" width="2.5703125" customWidth="1"/>
    <col min="4097" max="4097" width="52.7109375" customWidth="1"/>
    <col min="4098" max="4100" width="12.7109375" customWidth="1"/>
    <col min="4101" max="4101" width="12.28515625" customWidth="1"/>
    <col min="4102" max="4103" width="12.7109375" customWidth="1"/>
    <col min="4104" max="4104" width="92.7109375" customWidth="1"/>
    <col min="4351" max="4351" width="8.7109375" customWidth="1"/>
    <col min="4352" max="4352" width="2.5703125" customWidth="1"/>
    <col min="4353" max="4353" width="52.7109375" customWidth="1"/>
    <col min="4354" max="4356" width="12.7109375" customWidth="1"/>
    <col min="4357" max="4357" width="12.28515625" customWidth="1"/>
    <col min="4358" max="4359" width="12.7109375" customWidth="1"/>
    <col min="4360" max="4360" width="92.7109375" customWidth="1"/>
    <col min="4607" max="4607" width="8.7109375" customWidth="1"/>
    <col min="4608" max="4608" width="2.5703125" customWidth="1"/>
    <col min="4609" max="4609" width="52.7109375" customWidth="1"/>
    <col min="4610" max="4612" width="12.7109375" customWidth="1"/>
    <col min="4613" max="4613" width="12.28515625" customWidth="1"/>
    <col min="4614" max="4615" width="12.7109375" customWidth="1"/>
    <col min="4616" max="4616" width="92.7109375" customWidth="1"/>
    <col min="4863" max="4863" width="8.7109375" customWidth="1"/>
    <col min="4864" max="4864" width="2.5703125" customWidth="1"/>
    <col min="4865" max="4865" width="52.7109375" customWidth="1"/>
    <col min="4866" max="4868" width="12.7109375" customWidth="1"/>
    <col min="4869" max="4869" width="12.28515625" customWidth="1"/>
    <col min="4870" max="4871" width="12.7109375" customWidth="1"/>
    <col min="4872" max="4872" width="92.7109375" customWidth="1"/>
    <col min="5119" max="5119" width="8.7109375" customWidth="1"/>
    <col min="5120" max="5120" width="2.5703125" customWidth="1"/>
    <col min="5121" max="5121" width="52.7109375" customWidth="1"/>
    <col min="5122" max="5124" width="12.7109375" customWidth="1"/>
    <col min="5125" max="5125" width="12.28515625" customWidth="1"/>
    <col min="5126" max="5127" width="12.7109375" customWidth="1"/>
    <col min="5128" max="5128" width="92.7109375" customWidth="1"/>
    <col min="5375" max="5375" width="8.7109375" customWidth="1"/>
    <col min="5376" max="5376" width="2.5703125" customWidth="1"/>
    <col min="5377" max="5377" width="52.7109375" customWidth="1"/>
    <col min="5378" max="5380" width="12.7109375" customWidth="1"/>
    <col min="5381" max="5381" width="12.28515625" customWidth="1"/>
    <col min="5382" max="5383" width="12.7109375" customWidth="1"/>
    <col min="5384" max="5384" width="92.7109375" customWidth="1"/>
    <col min="5631" max="5631" width="8.7109375" customWidth="1"/>
    <col min="5632" max="5632" width="2.5703125" customWidth="1"/>
    <col min="5633" max="5633" width="52.7109375" customWidth="1"/>
    <col min="5634" max="5636" width="12.7109375" customWidth="1"/>
    <col min="5637" max="5637" width="12.28515625" customWidth="1"/>
    <col min="5638" max="5639" width="12.7109375" customWidth="1"/>
    <col min="5640" max="5640" width="92.7109375" customWidth="1"/>
    <col min="5887" max="5887" width="8.7109375" customWidth="1"/>
    <col min="5888" max="5888" width="2.5703125" customWidth="1"/>
    <col min="5889" max="5889" width="52.7109375" customWidth="1"/>
    <col min="5890" max="5892" width="12.7109375" customWidth="1"/>
    <col min="5893" max="5893" width="12.28515625" customWidth="1"/>
    <col min="5894" max="5895" width="12.7109375" customWidth="1"/>
    <col min="5896" max="5896" width="92.7109375" customWidth="1"/>
    <col min="6143" max="6143" width="8.7109375" customWidth="1"/>
    <col min="6144" max="6144" width="2.5703125" customWidth="1"/>
    <col min="6145" max="6145" width="52.7109375" customWidth="1"/>
    <col min="6146" max="6148" width="12.7109375" customWidth="1"/>
    <col min="6149" max="6149" width="12.28515625" customWidth="1"/>
    <col min="6150" max="6151" width="12.7109375" customWidth="1"/>
    <col min="6152" max="6152" width="92.7109375" customWidth="1"/>
    <col min="6399" max="6399" width="8.7109375" customWidth="1"/>
    <col min="6400" max="6400" width="2.5703125" customWidth="1"/>
    <col min="6401" max="6401" width="52.7109375" customWidth="1"/>
    <col min="6402" max="6404" width="12.7109375" customWidth="1"/>
    <col min="6405" max="6405" width="12.28515625" customWidth="1"/>
    <col min="6406" max="6407" width="12.7109375" customWidth="1"/>
    <col min="6408" max="6408" width="92.7109375" customWidth="1"/>
    <col min="6655" max="6655" width="8.7109375" customWidth="1"/>
    <col min="6656" max="6656" width="2.5703125" customWidth="1"/>
    <col min="6657" max="6657" width="52.7109375" customWidth="1"/>
    <col min="6658" max="6660" width="12.7109375" customWidth="1"/>
    <col min="6661" max="6661" width="12.28515625" customWidth="1"/>
    <col min="6662" max="6663" width="12.7109375" customWidth="1"/>
    <col min="6664" max="6664" width="92.7109375" customWidth="1"/>
    <col min="6911" max="6911" width="8.7109375" customWidth="1"/>
    <col min="6912" max="6912" width="2.5703125" customWidth="1"/>
    <col min="6913" max="6913" width="52.7109375" customWidth="1"/>
    <col min="6914" max="6916" width="12.7109375" customWidth="1"/>
    <col min="6917" max="6917" width="12.28515625" customWidth="1"/>
    <col min="6918" max="6919" width="12.7109375" customWidth="1"/>
    <col min="6920" max="6920" width="92.7109375" customWidth="1"/>
    <col min="7167" max="7167" width="8.7109375" customWidth="1"/>
    <col min="7168" max="7168" width="2.5703125" customWidth="1"/>
    <col min="7169" max="7169" width="52.7109375" customWidth="1"/>
    <col min="7170" max="7172" width="12.7109375" customWidth="1"/>
    <col min="7173" max="7173" width="12.28515625" customWidth="1"/>
    <col min="7174" max="7175" width="12.7109375" customWidth="1"/>
    <col min="7176" max="7176" width="92.7109375" customWidth="1"/>
    <col min="7423" max="7423" width="8.7109375" customWidth="1"/>
    <col min="7424" max="7424" width="2.5703125" customWidth="1"/>
    <col min="7425" max="7425" width="52.7109375" customWidth="1"/>
    <col min="7426" max="7428" width="12.7109375" customWidth="1"/>
    <col min="7429" max="7429" width="12.28515625" customWidth="1"/>
    <col min="7430" max="7431" width="12.7109375" customWidth="1"/>
    <col min="7432" max="7432" width="92.7109375" customWidth="1"/>
    <col min="7679" max="7679" width="8.7109375" customWidth="1"/>
    <col min="7680" max="7680" width="2.5703125" customWidth="1"/>
    <col min="7681" max="7681" width="52.7109375" customWidth="1"/>
    <col min="7682" max="7684" width="12.7109375" customWidth="1"/>
    <col min="7685" max="7685" width="12.28515625" customWidth="1"/>
    <col min="7686" max="7687" width="12.7109375" customWidth="1"/>
    <col min="7688" max="7688" width="92.7109375" customWidth="1"/>
    <col min="7935" max="7935" width="8.7109375" customWidth="1"/>
    <col min="7936" max="7936" width="2.5703125" customWidth="1"/>
    <col min="7937" max="7937" width="52.7109375" customWidth="1"/>
    <col min="7938" max="7940" width="12.7109375" customWidth="1"/>
    <col min="7941" max="7941" width="12.28515625" customWidth="1"/>
    <col min="7942" max="7943" width="12.7109375" customWidth="1"/>
    <col min="7944" max="7944" width="92.7109375" customWidth="1"/>
    <col min="8191" max="8191" width="8.7109375" customWidth="1"/>
    <col min="8192" max="8192" width="2.5703125" customWidth="1"/>
    <col min="8193" max="8193" width="52.7109375" customWidth="1"/>
    <col min="8194" max="8196" width="12.7109375" customWidth="1"/>
    <col min="8197" max="8197" width="12.28515625" customWidth="1"/>
    <col min="8198" max="8199" width="12.7109375" customWidth="1"/>
    <col min="8200" max="8200" width="92.7109375" customWidth="1"/>
    <col min="8447" max="8447" width="8.7109375" customWidth="1"/>
    <col min="8448" max="8448" width="2.5703125" customWidth="1"/>
    <col min="8449" max="8449" width="52.7109375" customWidth="1"/>
    <col min="8450" max="8452" width="12.7109375" customWidth="1"/>
    <col min="8453" max="8453" width="12.28515625" customWidth="1"/>
    <col min="8454" max="8455" width="12.7109375" customWidth="1"/>
    <col min="8456" max="8456" width="92.7109375" customWidth="1"/>
    <col min="8703" max="8703" width="8.7109375" customWidth="1"/>
    <col min="8704" max="8704" width="2.5703125" customWidth="1"/>
    <col min="8705" max="8705" width="52.7109375" customWidth="1"/>
    <col min="8706" max="8708" width="12.7109375" customWidth="1"/>
    <col min="8709" max="8709" width="12.28515625" customWidth="1"/>
    <col min="8710" max="8711" width="12.7109375" customWidth="1"/>
    <col min="8712" max="8712" width="92.7109375" customWidth="1"/>
    <col min="8959" max="8959" width="8.7109375" customWidth="1"/>
    <col min="8960" max="8960" width="2.5703125" customWidth="1"/>
    <col min="8961" max="8961" width="52.7109375" customWidth="1"/>
    <col min="8962" max="8964" width="12.7109375" customWidth="1"/>
    <col min="8965" max="8965" width="12.28515625" customWidth="1"/>
    <col min="8966" max="8967" width="12.7109375" customWidth="1"/>
    <col min="8968" max="8968" width="92.7109375" customWidth="1"/>
    <col min="9215" max="9215" width="8.7109375" customWidth="1"/>
    <col min="9216" max="9216" width="2.5703125" customWidth="1"/>
    <col min="9217" max="9217" width="52.7109375" customWidth="1"/>
    <col min="9218" max="9220" width="12.7109375" customWidth="1"/>
    <col min="9221" max="9221" width="12.28515625" customWidth="1"/>
    <col min="9222" max="9223" width="12.7109375" customWidth="1"/>
    <col min="9224" max="9224" width="92.7109375" customWidth="1"/>
    <col min="9471" max="9471" width="8.7109375" customWidth="1"/>
    <col min="9472" max="9472" width="2.5703125" customWidth="1"/>
    <col min="9473" max="9473" width="52.7109375" customWidth="1"/>
    <col min="9474" max="9476" width="12.7109375" customWidth="1"/>
    <col min="9477" max="9477" width="12.28515625" customWidth="1"/>
    <col min="9478" max="9479" width="12.7109375" customWidth="1"/>
    <col min="9480" max="9480" width="92.7109375" customWidth="1"/>
    <col min="9727" max="9727" width="8.7109375" customWidth="1"/>
    <col min="9728" max="9728" width="2.5703125" customWidth="1"/>
    <col min="9729" max="9729" width="52.7109375" customWidth="1"/>
    <col min="9730" max="9732" width="12.7109375" customWidth="1"/>
    <col min="9733" max="9733" width="12.28515625" customWidth="1"/>
    <col min="9734" max="9735" width="12.7109375" customWidth="1"/>
    <col min="9736" max="9736" width="92.7109375" customWidth="1"/>
    <col min="9983" max="9983" width="8.7109375" customWidth="1"/>
    <col min="9984" max="9984" width="2.5703125" customWidth="1"/>
    <col min="9985" max="9985" width="52.7109375" customWidth="1"/>
    <col min="9986" max="9988" width="12.7109375" customWidth="1"/>
    <col min="9989" max="9989" width="12.28515625" customWidth="1"/>
    <col min="9990" max="9991" width="12.7109375" customWidth="1"/>
    <col min="9992" max="9992" width="92.7109375" customWidth="1"/>
    <col min="10239" max="10239" width="8.7109375" customWidth="1"/>
    <col min="10240" max="10240" width="2.5703125" customWidth="1"/>
    <col min="10241" max="10241" width="52.7109375" customWidth="1"/>
    <col min="10242" max="10244" width="12.7109375" customWidth="1"/>
    <col min="10245" max="10245" width="12.28515625" customWidth="1"/>
    <col min="10246" max="10247" width="12.7109375" customWidth="1"/>
    <col min="10248" max="10248" width="92.7109375" customWidth="1"/>
    <col min="10495" max="10495" width="8.7109375" customWidth="1"/>
    <col min="10496" max="10496" width="2.5703125" customWidth="1"/>
    <col min="10497" max="10497" width="52.7109375" customWidth="1"/>
    <col min="10498" max="10500" width="12.7109375" customWidth="1"/>
    <col min="10501" max="10501" width="12.28515625" customWidth="1"/>
    <col min="10502" max="10503" width="12.7109375" customWidth="1"/>
    <col min="10504" max="10504" width="92.7109375" customWidth="1"/>
    <col min="10751" max="10751" width="8.7109375" customWidth="1"/>
    <col min="10752" max="10752" width="2.5703125" customWidth="1"/>
    <col min="10753" max="10753" width="52.7109375" customWidth="1"/>
    <col min="10754" max="10756" width="12.7109375" customWidth="1"/>
    <col min="10757" max="10757" width="12.28515625" customWidth="1"/>
    <col min="10758" max="10759" width="12.7109375" customWidth="1"/>
    <col min="10760" max="10760" width="92.7109375" customWidth="1"/>
    <col min="11007" max="11007" width="8.7109375" customWidth="1"/>
    <col min="11008" max="11008" width="2.5703125" customWidth="1"/>
    <col min="11009" max="11009" width="52.7109375" customWidth="1"/>
    <col min="11010" max="11012" width="12.7109375" customWidth="1"/>
    <col min="11013" max="11013" width="12.28515625" customWidth="1"/>
    <col min="11014" max="11015" width="12.7109375" customWidth="1"/>
    <col min="11016" max="11016" width="92.7109375" customWidth="1"/>
    <col min="11263" max="11263" width="8.7109375" customWidth="1"/>
    <col min="11264" max="11264" width="2.5703125" customWidth="1"/>
    <col min="11265" max="11265" width="52.7109375" customWidth="1"/>
    <col min="11266" max="11268" width="12.7109375" customWidth="1"/>
    <col min="11269" max="11269" width="12.28515625" customWidth="1"/>
    <col min="11270" max="11271" width="12.7109375" customWidth="1"/>
    <col min="11272" max="11272" width="92.7109375" customWidth="1"/>
    <col min="11519" max="11519" width="8.7109375" customWidth="1"/>
    <col min="11520" max="11520" width="2.5703125" customWidth="1"/>
    <col min="11521" max="11521" width="52.7109375" customWidth="1"/>
    <col min="11522" max="11524" width="12.7109375" customWidth="1"/>
    <col min="11525" max="11525" width="12.28515625" customWidth="1"/>
    <col min="11526" max="11527" width="12.7109375" customWidth="1"/>
    <col min="11528" max="11528" width="92.7109375" customWidth="1"/>
    <col min="11775" max="11775" width="8.7109375" customWidth="1"/>
    <col min="11776" max="11776" width="2.5703125" customWidth="1"/>
    <col min="11777" max="11777" width="52.7109375" customWidth="1"/>
    <col min="11778" max="11780" width="12.7109375" customWidth="1"/>
    <col min="11781" max="11781" width="12.28515625" customWidth="1"/>
    <col min="11782" max="11783" width="12.7109375" customWidth="1"/>
    <col min="11784" max="11784" width="92.7109375" customWidth="1"/>
    <col min="12031" max="12031" width="8.7109375" customWidth="1"/>
    <col min="12032" max="12032" width="2.5703125" customWidth="1"/>
    <col min="12033" max="12033" width="52.7109375" customWidth="1"/>
    <col min="12034" max="12036" width="12.7109375" customWidth="1"/>
    <col min="12037" max="12037" width="12.28515625" customWidth="1"/>
    <col min="12038" max="12039" width="12.7109375" customWidth="1"/>
    <col min="12040" max="12040" width="92.7109375" customWidth="1"/>
    <col min="12287" max="12287" width="8.7109375" customWidth="1"/>
    <col min="12288" max="12288" width="2.5703125" customWidth="1"/>
    <col min="12289" max="12289" width="52.7109375" customWidth="1"/>
    <col min="12290" max="12292" width="12.7109375" customWidth="1"/>
    <col min="12293" max="12293" width="12.28515625" customWidth="1"/>
    <col min="12294" max="12295" width="12.7109375" customWidth="1"/>
    <col min="12296" max="12296" width="92.7109375" customWidth="1"/>
    <col min="12543" max="12543" width="8.7109375" customWidth="1"/>
    <col min="12544" max="12544" width="2.5703125" customWidth="1"/>
    <col min="12545" max="12545" width="52.7109375" customWidth="1"/>
    <col min="12546" max="12548" width="12.7109375" customWidth="1"/>
    <col min="12549" max="12549" width="12.28515625" customWidth="1"/>
    <col min="12550" max="12551" width="12.7109375" customWidth="1"/>
    <col min="12552" max="12552" width="92.7109375" customWidth="1"/>
    <col min="12799" max="12799" width="8.7109375" customWidth="1"/>
    <col min="12800" max="12800" width="2.5703125" customWidth="1"/>
    <col min="12801" max="12801" width="52.7109375" customWidth="1"/>
    <col min="12802" max="12804" width="12.7109375" customWidth="1"/>
    <col min="12805" max="12805" width="12.28515625" customWidth="1"/>
    <col min="12806" max="12807" width="12.7109375" customWidth="1"/>
    <col min="12808" max="12808" width="92.7109375" customWidth="1"/>
    <col min="13055" max="13055" width="8.7109375" customWidth="1"/>
    <col min="13056" max="13056" width="2.5703125" customWidth="1"/>
    <col min="13057" max="13057" width="52.7109375" customWidth="1"/>
    <col min="13058" max="13060" width="12.7109375" customWidth="1"/>
    <col min="13061" max="13061" width="12.28515625" customWidth="1"/>
    <col min="13062" max="13063" width="12.7109375" customWidth="1"/>
    <col min="13064" max="13064" width="92.7109375" customWidth="1"/>
    <col min="13311" max="13311" width="8.7109375" customWidth="1"/>
    <col min="13312" max="13312" width="2.5703125" customWidth="1"/>
    <col min="13313" max="13313" width="52.7109375" customWidth="1"/>
    <col min="13314" max="13316" width="12.7109375" customWidth="1"/>
    <col min="13317" max="13317" width="12.28515625" customWidth="1"/>
    <col min="13318" max="13319" width="12.7109375" customWidth="1"/>
    <col min="13320" max="13320" width="92.7109375" customWidth="1"/>
    <col min="13567" max="13567" width="8.7109375" customWidth="1"/>
    <col min="13568" max="13568" width="2.5703125" customWidth="1"/>
    <col min="13569" max="13569" width="52.7109375" customWidth="1"/>
    <col min="13570" max="13572" width="12.7109375" customWidth="1"/>
    <col min="13573" max="13573" width="12.28515625" customWidth="1"/>
    <col min="13574" max="13575" width="12.7109375" customWidth="1"/>
    <col min="13576" max="13576" width="92.7109375" customWidth="1"/>
    <col min="13823" max="13823" width="8.7109375" customWidth="1"/>
    <col min="13824" max="13824" width="2.5703125" customWidth="1"/>
    <col min="13825" max="13825" width="52.7109375" customWidth="1"/>
    <col min="13826" max="13828" width="12.7109375" customWidth="1"/>
    <col min="13829" max="13829" width="12.28515625" customWidth="1"/>
    <col min="13830" max="13831" width="12.7109375" customWidth="1"/>
    <col min="13832" max="13832" width="92.7109375" customWidth="1"/>
    <col min="14079" max="14079" width="8.7109375" customWidth="1"/>
    <col min="14080" max="14080" width="2.5703125" customWidth="1"/>
    <col min="14081" max="14081" width="52.7109375" customWidth="1"/>
    <col min="14082" max="14084" width="12.7109375" customWidth="1"/>
    <col min="14085" max="14085" width="12.28515625" customWidth="1"/>
    <col min="14086" max="14087" width="12.7109375" customWidth="1"/>
    <col min="14088" max="14088" width="92.7109375" customWidth="1"/>
    <col min="14335" max="14335" width="8.7109375" customWidth="1"/>
    <col min="14336" max="14336" width="2.5703125" customWidth="1"/>
    <col min="14337" max="14337" width="52.7109375" customWidth="1"/>
    <col min="14338" max="14340" width="12.7109375" customWidth="1"/>
    <col min="14341" max="14341" width="12.28515625" customWidth="1"/>
    <col min="14342" max="14343" width="12.7109375" customWidth="1"/>
    <col min="14344" max="14344" width="92.7109375" customWidth="1"/>
    <col min="14591" max="14591" width="8.7109375" customWidth="1"/>
    <col min="14592" max="14592" width="2.5703125" customWidth="1"/>
    <col min="14593" max="14593" width="52.7109375" customWidth="1"/>
    <col min="14594" max="14596" width="12.7109375" customWidth="1"/>
    <col min="14597" max="14597" width="12.28515625" customWidth="1"/>
    <col min="14598" max="14599" width="12.7109375" customWidth="1"/>
    <col min="14600" max="14600" width="92.7109375" customWidth="1"/>
    <col min="14847" max="14847" width="8.7109375" customWidth="1"/>
    <col min="14848" max="14848" width="2.5703125" customWidth="1"/>
    <col min="14849" max="14849" width="52.7109375" customWidth="1"/>
    <col min="14850" max="14852" width="12.7109375" customWidth="1"/>
    <col min="14853" max="14853" width="12.28515625" customWidth="1"/>
    <col min="14854" max="14855" width="12.7109375" customWidth="1"/>
    <col min="14856" max="14856" width="92.7109375" customWidth="1"/>
    <col min="15103" max="15103" width="8.7109375" customWidth="1"/>
    <col min="15104" max="15104" width="2.5703125" customWidth="1"/>
    <col min="15105" max="15105" width="52.7109375" customWidth="1"/>
    <col min="15106" max="15108" width="12.7109375" customWidth="1"/>
    <col min="15109" max="15109" width="12.28515625" customWidth="1"/>
    <col min="15110" max="15111" width="12.7109375" customWidth="1"/>
    <col min="15112" max="15112" width="92.7109375" customWidth="1"/>
    <col min="15359" max="15359" width="8.7109375" customWidth="1"/>
    <col min="15360" max="15360" width="2.5703125" customWidth="1"/>
    <col min="15361" max="15361" width="52.7109375" customWidth="1"/>
    <col min="15362" max="15364" width="12.7109375" customWidth="1"/>
    <col min="15365" max="15365" width="12.28515625" customWidth="1"/>
    <col min="15366" max="15367" width="12.7109375" customWidth="1"/>
    <col min="15368" max="15368" width="92.7109375" customWidth="1"/>
    <col min="15615" max="15615" width="8.7109375" customWidth="1"/>
    <col min="15616" max="15616" width="2.5703125" customWidth="1"/>
    <col min="15617" max="15617" width="52.7109375" customWidth="1"/>
    <col min="15618" max="15620" width="12.7109375" customWidth="1"/>
    <col min="15621" max="15621" width="12.28515625" customWidth="1"/>
    <col min="15622" max="15623" width="12.7109375" customWidth="1"/>
    <col min="15624" max="15624" width="92.7109375" customWidth="1"/>
    <col min="15871" max="15871" width="8.7109375" customWidth="1"/>
    <col min="15872" max="15872" width="2.5703125" customWidth="1"/>
    <col min="15873" max="15873" width="52.7109375" customWidth="1"/>
    <col min="15874" max="15876" width="12.7109375" customWidth="1"/>
    <col min="15877" max="15877" width="12.28515625" customWidth="1"/>
    <col min="15878" max="15879" width="12.7109375" customWidth="1"/>
    <col min="15880" max="15880" width="92.7109375" customWidth="1"/>
    <col min="16127" max="16127" width="8.7109375" customWidth="1"/>
    <col min="16128" max="16128" width="2.5703125" customWidth="1"/>
    <col min="16129" max="16129" width="52.7109375" customWidth="1"/>
    <col min="16130" max="16132" width="12.7109375" customWidth="1"/>
    <col min="16133" max="16133" width="12.28515625" customWidth="1"/>
    <col min="16134" max="16135" width="12.7109375" customWidth="1"/>
    <col min="16136" max="16136" width="92.7109375" customWidth="1"/>
  </cols>
  <sheetData>
    <row r="1" spans="1:36" ht="25.5" customHeight="1" x14ac:dyDescent="0.2">
      <c r="A1" s="161" t="s">
        <v>67</v>
      </c>
      <c r="B1" s="161"/>
      <c r="C1" s="161"/>
      <c r="D1" s="161"/>
      <c r="E1" s="161"/>
      <c r="F1" s="161"/>
      <c r="G1" s="161"/>
    </row>
    <row r="2" spans="1:36" ht="12.75" customHeight="1" thickBot="1" x14ac:dyDescent="0.3">
      <c r="A2" s="162"/>
      <c r="B2" s="162"/>
      <c r="C2" s="162"/>
      <c r="D2" s="162"/>
      <c r="E2" s="163"/>
      <c r="F2" s="164"/>
      <c r="G2" s="1"/>
    </row>
    <row r="3" spans="1:36" x14ac:dyDescent="0.2">
      <c r="A3" s="165" t="s">
        <v>0</v>
      </c>
      <c r="B3" s="166"/>
      <c r="C3" s="167"/>
      <c r="D3" s="2" t="s">
        <v>1</v>
      </c>
      <c r="E3" s="174" t="s">
        <v>65</v>
      </c>
      <c r="F3" s="2" t="s">
        <v>2</v>
      </c>
      <c r="G3" s="177" t="s">
        <v>68</v>
      </c>
    </row>
    <row r="4" spans="1:36" ht="12.75" customHeight="1" x14ac:dyDescent="0.2">
      <c r="A4" s="168"/>
      <c r="B4" s="169"/>
      <c r="C4" s="170"/>
      <c r="D4" s="3" t="s">
        <v>3</v>
      </c>
      <c r="E4" s="175"/>
      <c r="F4" s="3" t="s">
        <v>4</v>
      </c>
      <c r="G4" s="178"/>
    </row>
    <row r="5" spans="1:36" ht="12.75" customHeight="1" thickBot="1" x14ac:dyDescent="0.25">
      <c r="A5" s="171"/>
      <c r="B5" s="172"/>
      <c r="C5" s="173"/>
      <c r="D5" s="4" t="s">
        <v>5</v>
      </c>
      <c r="E5" s="176"/>
      <c r="F5" s="4" t="s">
        <v>66</v>
      </c>
      <c r="G5" s="179"/>
    </row>
    <row r="6" spans="1:36" ht="13.5" customHeight="1" thickBot="1" x14ac:dyDescent="0.25">
      <c r="D6" s="5"/>
      <c r="E6" s="5"/>
      <c r="F6" s="5"/>
      <c r="G6" s="5"/>
    </row>
    <row r="7" spans="1:36" ht="12.75" customHeight="1" x14ac:dyDescent="0.2">
      <c r="A7" s="158" t="s">
        <v>6</v>
      </c>
      <c r="B7" s="159"/>
      <c r="C7" s="160"/>
      <c r="D7" s="6">
        <v>1</v>
      </c>
      <c r="E7" s="6">
        <v>2</v>
      </c>
      <c r="F7" s="7">
        <v>3</v>
      </c>
      <c r="G7" s="133">
        <v>5</v>
      </c>
    </row>
    <row r="8" spans="1:36" x14ac:dyDescent="0.2">
      <c r="A8" s="8"/>
      <c r="B8" s="9"/>
      <c r="C8" s="10" t="s">
        <v>7</v>
      </c>
      <c r="D8" s="11">
        <v>10546</v>
      </c>
      <c r="E8" s="12">
        <v>8104</v>
      </c>
      <c r="F8" s="13">
        <v>3538</v>
      </c>
      <c r="G8" s="134">
        <f>14327+331+247+50</f>
        <v>14955</v>
      </c>
      <c r="H8" s="14"/>
    </row>
    <row r="9" spans="1:36" x14ac:dyDescent="0.2">
      <c r="A9" s="15"/>
      <c r="C9" t="s">
        <v>8</v>
      </c>
      <c r="D9" s="16">
        <v>17421</v>
      </c>
      <c r="E9" s="17">
        <v>18070</v>
      </c>
      <c r="F9" s="18">
        <v>13776</v>
      </c>
      <c r="G9" s="135">
        <v>18860</v>
      </c>
      <c r="H9" s="19"/>
    </row>
    <row r="10" spans="1:36" ht="11.25" customHeight="1" x14ac:dyDescent="0.2">
      <c r="A10" s="15"/>
      <c r="C10" t="s">
        <v>9</v>
      </c>
      <c r="D10" s="20">
        <v>61559</v>
      </c>
      <c r="E10" s="21">
        <v>101026</v>
      </c>
      <c r="F10" s="22">
        <v>89735</v>
      </c>
      <c r="G10" s="136">
        <v>63919</v>
      </c>
      <c r="H10" s="14"/>
    </row>
    <row r="11" spans="1:36" s="23" customFormat="1" x14ac:dyDescent="0.2">
      <c r="A11" s="15"/>
      <c r="B11"/>
      <c r="C11" t="s">
        <v>10</v>
      </c>
      <c r="D11" s="16">
        <v>3100</v>
      </c>
      <c r="E11" s="17">
        <v>3066</v>
      </c>
      <c r="F11" s="18">
        <v>2815</v>
      </c>
      <c r="G11" s="135">
        <v>3100</v>
      </c>
      <c r="H11" s="1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x14ac:dyDescent="0.2">
      <c r="A12" s="24" t="s">
        <v>11</v>
      </c>
      <c r="B12" s="25" t="s">
        <v>12</v>
      </c>
      <c r="C12" s="26"/>
      <c r="D12" s="27">
        <f t="shared" ref="D12:F12" si="0">SUM(D8:D11)</f>
        <v>92626</v>
      </c>
      <c r="E12" s="27">
        <f t="shared" si="0"/>
        <v>130266</v>
      </c>
      <c r="F12" s="27">
        <f t="shared" si="0"/>
        <v>109864</v>
      </c>
      <c r="G12" s="137">
        <f>SUM(G8:G11)</f>
        <v>100834</v>
      </c>
      <c r="I12" s="28"/>
    </row>
    <row r="13" spans="1:36" x14ac:dyDescent="0.2">
      <c r="A13" s="15"/>
      <c r="C13" s="19" t="s">
        <v>13</v>
      </c>
      <c r="D13" s="29">
        <v>1936</v>
      </c>
      <c r="E13" s="30">
        <v>1936</v>
      </c>
      <c r="F13" s="31">
        <v>1294</v>
      </c>
      <c r="G13" s="138">
        <v>1924</v>
      </c>
      <c r="J13" s="28"/>
    </row>
    <row r="14" spans="1:36" x14ac:dyDescent="0.2">
      <c r="A14" s="24" t="s">
        <v>14</v>
      </c>
      <c r="B14" s="25" t="s">
        <v>15</v>
      </c>
      <c r="C14" s="26"/>
      <c r="D14" s="27">
        <f>SUM(D13:D13)</f>
        <v>1936</v>
      </c>
      <c r="E14" s="27">
        <f>SUM(E13:E13)</f>
        <v>1936</v>
      </c>
      <c r="F14" s="27">
        <f>SUM(F13:F13)</f>
        <v>1294</v>
      </c>
      <c r="G14" s="137">
        <f>SUM(G13:G13)</f>
        <v>1924</v>
      </c>
      <c r="I14" s="42"/>
    </row>
    <row r="15" spans="1:36" x14ac:dyDescent="0.2">
      <c r="A15" s="32"/>
      <c r="B15" s="33"/>
      <c r="C15" s="19" t="s">
        <v>16</v>
      </c>
      <c r="D15" s="34">
        <v>262</v>
      </c>
      <c r="E15" s="35">
        <v>262</v>
      </c>
      <c r="F15" s="36">
        <v>154</v>
      </c>
      <c r="G15" s="139">
        <v>260</v>
      </c>
    </row>
    <row r="16" spans="1:36" x14ac:dyDescent="0.2">
      <c r="A16" s="32"/>
      <c r="B16" s="33"/>
      <c r="C16" s="37" t="s">
        <v>17</v>
      </c>
      <c r="D16" s="38">
        <v>1072</v>
      </c>
      <c r="E16" s="39">
        <v>1072</v>
      </c>
      <c r="F16" s="40">
        <v>584</v>
      </c>
      <c r="G16" s="140">
        <v>1082</v>
      </c>
    </row>
    <row r="17" spans="1:36" x14ac:dyDescent="0.2">
      <c r="A17" s="41"/>
      <c r="B17" s="42"/>
      <c r="C17" s="37" t="s">
        <v>18</v>
      </c>
      <c r="D17" s="43">
        <v>21565</v>
      </c>
      <c r="E17" s="44">
        <v>24008</v>
      </c>
      <c r="F17" s="45">
        <v>15822</v>
      </c>
      <c r="G17" s="141">
        <v>25260</v>
      </c>
      <c r="H17" s="19"/>
    </row>
    <row r="18" spans="1:36" x14ac:dyDescent="0.2">
      <c r="A18" s="24" t="s">
        <v>19</v>
      </c>
      <c r="B18" s="25" t="s">
        <v>20</v>
      </c>
      <c r="C18" s="26"/>
      <c r="D18" s="27">
        <f t="shared" ref="D18:G18" si="1">SUM(D15:D17)</f>
        <v>22899</v>
      </c>
      <c r="E18" s="27">
        <f t="shared" si="1"/>
        <v>25342</v>
      </c>
      <c r="F18" s="27">
        <f t="shared" si="1"/>
        <v>16560</v>
      </c>
      <c r="G18" s="137">
        <f t="shared" si="1"/>
        <v>26602</v>
      </c>
    </row>
    <row r="19" spans="1:36" x14ac:dyDescent="0.2">
      <c r="A19" s="46"/>
      <c r="B19" s="47"/>
      <c r="C19" s="37" t="s">
        <v>21</v>
      </c>
      <c r="D19" s="34">
        <v>149479</v>
      </c>
      <c r="E19" s="35">
        <v>172316</v>
      </c>
      <c r="F19" s="36">
        <v>131624</v>
      </c>
      <c r="G19" s="139">
        <v>153394</v>
      </c>
    </row>
    <row r="20" spans="1:36" s="52" customFormat="1" x14ac:dyDescent="0.2">
      <c r="A20" s="48"/>
      <c r="B20" s="49" t="s">
        <v>22</v>
      </c>
      <c r="C20" s="50"/>
      <c r="D20" s="51">
        <f>SUM(D19)</f>
        <v>149479</v>
      </c>
      <c r="E20" s="51">
        <f>SUM(E19)</f>
        <v>172316</v>
      </c>
      <c r="F20" s="51">
        <f>SUM(F19)</f>
        <v>131624</v>
      </c>
      <c r="G20" s="142">
        <f>SUM(G19)</f>
        <v>153394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x14ac:dyDescent="0.2">
      <c r="A21" s="53"/>
      <c r="B21" s="54"/>
      <c r="C21" s="55" t="s">
        <v>23</v>
      </c>
      <c r="D21" s="34">
        <v>5120</v>
      </c>
      <c r="E21" s="35">
        <v>5120</v>
      </c>
      <c r="F21" s="36">
        <v>4046</v>
      </c>
      <c r="G21" s="139">
        <v>6197</v>
      </c>
      <c r="H21" s="19"/>
    </row>
    <row r="22" spans="1:36" s="52" customFormat="1" x14ac:dyDescent="0.2">
      <c r="A22" s="48"/>
      <c r="B22" s="49" t="s">
        <v>24</v>
      </c>
      <c r="C22" s="50"/>
      <c r="D22" s="51">
        <f t="shared" ref="D22:G22" si="2">SUM(D21)</f>
        <v>5120</v>
      </c>
      <c r="E22" s="51">
        <f t="shared" si="2"/>
        <v>5120</v>
      </c>
      <c r="F22" s="51">
        <f t="shared" si="2"/>
        <v>4046</v>
      </c>
      <c r="G22" s="142">
        <f t="shared" si="2"/>
        <v>6197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52" customFormat="1" x14ac:dyDescent="0.2">
      <c r="A23" s="56"/>
      <c r="B23" s="57"/>
      <c r="C23" s="55" t="s">
        <v>25</v>
      </c>
      <c r="D23" s="34">
        <v>350</v>
      </c>
      <c r="E23" s="35">
        <v>350</v>
      </c>
      <c r="F23" s="36">
        <v>183</v>
      </c>
      <c r="G23" s="139">
        <v>350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52" customFormat="1" x14ac:dyDescent="0.2">
      <c r="A24" s="48"/>
      <c r="B24" s="49" t="s">
        <v>26</v>
      </c>
      <c r="C24" s="50"/>
      <c r="D24" s="51">
        <f t="shared" ref="D24:G24" si="3">SUM(D23)</f>
        <v>350</v>
      </c>
      <c r="E24" s="51">
        <f t="shared" si="3"/>
        <v>350</v>
      </c>
      <c r="F24" s="51">
        <f t="shared" si="3"/>
        <v>183</v>
      </c>
      <c r="G24" s="142">
        <f t="shared" si="3"/>
        <v>350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52" customFormat="1" x14ac:dyDescent="0.2">
      <c r="A25" s="53"/>
      <c r="B25" s="54"/>
      <c r="C25" s="55" t="s">
        <v>27</v>
      </c>
      <c r="D25" s="34">
        <v>7150</v>
      </c>
      <c r="E25" s="35">
        <v>6918</v>
      </c>
      <c r="F25" s="36">
        <v>4171</v>
      </c>
      <c r="G25" s="139">
        <v>7750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52" customFormat="1" x14ac:dyDescent="0.2">
      <c r="A26" s="48"/>
      <c r="B26" s="49" t="s">
        <v>28</v>
      </c>
      <c r="C26" s="50"/>
      <c r="D26" s="51">
        <f t="shared" ref="D26:G26" si="4">SUM(D25)</f>
        <v>7150</v>
      </c>
      <c r="E26" s="51">
        <f t="shared" si="4"/>
        <v>6918</v>
      </c>
      <c r="F26" s="51">
        <f t="shared" si="4"/>
        <v>4171</v>
      </c>
      <c r="G26" s="142">
        <f t="shared" si="4"/>
        <v>7750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x14ac:dyDescent="0.2">
      <c r="A27" s="53"/>
      <c r="B27" s="54"/>
      <c r="C27" s="55" t="s">
        <v>29</v>
      </c>
      <c r="D27" s="34">
        <v>14736</v>
      </c>
      <c r="E27" s="35">
        <v>11710</v>
      </c>
      <c r="F27" s="36">
        <v>2722</v>
      </c>
      <c r="G27" s="139">
        <v>20717</v>
      </c>
    </row>
    <row r="28" spans="1:36" x14ac:dyDescent="0.2">
      <c r="A28" s="15"/>
      <c r="C28" t="s">
        <v>30</v>
      </c>
      <c r="D28" s="38">
        <v>95560</v>
      </c>
      <c r="E28" s="39">
        <v>105038</v>
      </c>
      <c r="F28" s="40">
        <v>85285</v>
      </c>
      <c r="G28" s="151">
        <f>96115+795+1000+1114-1000</f>
        <v>98024</v>
      </c>
      <c r="H28" s="14"/>
    </row>
    <row r="29" spans="1:36" x14ac:dyDescent="0.2">
      <c r="A29" s="58"/>
      <c r="B29" s="59"/>
      <c r="C29" s="60" t="s">
        <v>31</v>
      </c>
      <c r="D29" s="61">
        <v>30645</v>
      </c>
      <c r="E29" s="62">
        <v>43785</v>
      </c>
      <c r="F29" s="63">
        <v>20539</v>
      </c>
      <c r="G29" s="152">
        <v>12435</v>
      </c>
      <c r="H29" s="14"/>
    </row>
    <row r="30" spans="1:36" x14ac:dyDescent="0.2">
      <c r="A30" s="24" t="s">
        <v>32</v>
      </c>
      <c r="B30" s="25" t="s">
        <v>33</v>
      </c>
      <c r="C30" s="64"/>
      <c r="D30" s="27">
        <f t="shared" ref="D30:G30" si="5">SUM(D27:D29)</f>
        <v>140941</v>
      </c>
      <c r="E30" s="27">
        <f t="shared" si="5"/>
        <v>160533</v>
      </c>
      <c r="F30" s="27">
        <f t="shared" si="5"/>
        <v>108546</v>
      </c>
      <c r="G30" s="137">
        <f t="shared" si="5"/>
        <v>131176</v>
      </c>
    </row>
    <row r="31" spans="1:36" x14ac:dyDescent="0.2">
      <c r="A31" s="15"/>
      <c r="B31" s="65"/>
      <c r="C31" s="66" t="s">
        <v>34</v>
      </c>
      <c r="D31" s="38">
        <v>111758</v>
      </c>
      <c r="E31" s="39">
        <v>118968</v>
      </c>
      <c r="F31" s="40">
        <v>83993</v>
      </c>
      <c r="G31" s="140">
        <v>142014</v>
      </c>
      <c r="H31" s="19"/>
    </row>
    <row r="32" spans="1:36" x14ac:dyDescent="0.2">
      <c r="A32" s="24" t="s">
        <v>35</v>
      </c>
      <c r="B32" s="25" t="s">
        <v>36</v>
      </c>
      <c r="C32" s="26"/>
      <c r="D32" s="27">
        <f t="shared" ref="D32:G32" si="6">SUM(D31)</f>
        <v>111758</v>
      </c>
      <c r="E32" s="27">
        <f t="shared" si="6"/>
        <v>118968</v>
      </c>
      <c r="F32" s="27">
        <f t="shared" si="6"/>
        <v>83993</v>
      </c>
      <c r="G32" s="137">
        <f t="shared" si="6"/>
        <v>142014</v>
      </c>
    </row>
    <row r="33" spans="1:8" x14ac:dyDescent="0.2">
      <c r="A33" s="67"/>
      <c r="B33" s="42"/>
      <c r="C33" s="66" t="s">
        <v>37</v>
      </c>
      <c r="D33" s="38">
        <v>4267</v>
      </c>
      <c r="E33" s="39">
        <v>4267</v>
      </c>
      <c r="F33" s="40">
        <v>4220</v>
      </c>
      <c r="G33" s="140">
        <v>5446</v>
      </c>
      <c r="H33" s="19"/>
    </row>
    <row r="34" spans="1:8" x14ac:dyDescent="0.2">
      <c r="A34" s="67"/>
      <c r="B34" s="42"/>
      <c r="C34" t="s">
        <v>38</v>
      </c>
      <c r="D34" s="38">
        <v>205</v>
      </c>
      <c r="E34" s="39">
        <v>205</v>
      </c>
      <c r="F34" s="40">
        <v>116</v>
      </c>
      <c r="G34" s="140">
        <v>205</v>
      </c>
      <c r="H34" s="19"/>
    </row>
    <row r="35" spans="1:8" x14ac:dyDescent="0.2">
      <c r="A35" s="68" t="s">
        <v>39</v>
      </c>
      <c r="B35" s="69" t="s">
        <v>40</v>
      </c>
      <c r="C35" s="70"/>
      <c r="D35" s="71">
        <f t="shared" ref="D35:G35" si="7">SUM(D33:D34)</f>
        <v>4472</v>
      </c>
      <c r="E35" s="71">
        <f t="shared" si="7"/>
        <v>4472</v>
      </c>
      <c r="F35" s="71">
        <f t="shared" si="7"/>
        <v>4336</v>
      </c>
      <c r="G35" s="143">
        <f t="shared" si="7"/>
        <v>5651</v>
      </c>
    </row>
    <row r="36" spans="1:8" x14ac:dyDescent="0.2">
      <c r="A36" s="8"/>
      <c r="B36" s="9"/>
      <c r="C36" s="72" t="s">
        <v>41</v>
      </c>
      <c r="D36" s="34">
        <v>278</v>
      </c>
      <c r="E36" s="35">
        <v>278</v>
      </c>
      <c r="F36" s="36">
        <v>0</v>
      </c>
      <c r="G36" s="139">
        <v>278</v>
      </c>
    </row>
    <row r="37" spans="1:8" x14ac:dyDescent="0.2">
      <c r="A37" s="73" t="s">
        <v>42</v>
      </c>
      <c r="B37" s="74" t="s">
        <v>43</v>
      </c>
      <c r="C37" s="74"/>
      <c r="D37" s="27">
        <f>SUM(D36:D36)</f>
        <v>278</v>
      </c>
      <c r="E37" s="27">
        <f>SUM(E36:E36)</f>
        <v>278</v>
      </c>
      <c r="F37" s="27">
        <f>SUM(F36:F36)</f>
        <v>0</v>
      </c>
      <c r="G37" s="137">
        <f>SUM(G36:G36)</f>
        <v>278</v>
      </c>
    </row>
    <row r="38" spans="1:8" x14ac:dyDescent="0.2">
      <c r="A38" s="41"/>
      <c r="C38" t="s">
        <v>44</v>
      </c>
      <c r="D38" s="34">
        <v>2754</v>
      </c>
      <c r="E38" s="35">
        <v>4132</v>
      </c>
      <c r="F38" s="36">
        <v>3353</v>
      </c>
      <c r="G38" s="139">
        <v>2851</v>
      </c>
    </row>
    <row r="39" spans="1:8" x14ac:dyDescent="0.2">
      <c r="A39" s="24" t="s">
        <v>45</v>
      </c>
      <c r="B39" s="25" t="s">
        <v>46</v>
      </c>
      <c r="C39" s="26"/>
      <c r="D39" s="27">
        <f t="shared" ref="D39:G39" si="8">SUM(D38:D38)</f>
        <v>2754</v>
      </c>
      <c r="E39" s="27">
        <f t="shared" si="8"/>
        <v>4132</v>
      </c>
      <c r="F39" s="27">
        <f t="shared" si="8"/>
        <v>3353</v>
      </c>
      <c r="G39" s="137">
        <f t="shared" si="8"/>
        <v>2851</v>
      </c>
    </row>
    <row r="40" spans="1:8" x14ac:dyDescent="0.2">
      <c r="A40" s="68"/>
      <c r="B40" s="69" t="s">
        <v>47</v>
      </c>
      <c r="C40" s="70"/>
      <c r="D40" s="71">
        <v>601</v>
      </c>
      <c r="E40" s="75">
        <v>601</v>
      </c>
      <c r="F40" s="76">
        <v>0</v>
      </c>
      <c r="G40" s="144">
        <v>600</v>
      </c>
    </row>
    <row r="41" spans="1:8" ht="13.5" thickBot="1" x14ac:dyDescent="0.25">
      <c r="A41" s="77" t="s">
        <v>48</v>
      </c>
      <c r="B41" s="78" t="s">
        <v>49</v>
      </c>
      <c r="C41" s="79"/>
      <c r="D41" s="80">
        <v>10345</v>
      </c>
      <c r="E41" s="81">
        <v>6163</v>
      </c>
      <c r="F41" s="82">
        <v>0</v>
      </c>
      <c r="G41" s="145">
        <v>10345</v>
      </c>
      <c r="H41" s="19"/>
    </row>
    <row r="42" spans="1:8" ht="13.5" thickBot="1" x14ac:dyDescent="0.25">
      <c r="A42" s="83" t="s">
        <v>50</v>
      </c>
      <c r="B42" s="84"/>
      <c r="C42" s="85"/>
      <c r="D42" s="86">
        <f>D12+D14+D18+D20+D22+D24+D26+D30+D32+D35+D37+D39+D40+D41</f>
        <v>550709</v>
      </c>
      <c r="E42" s="86">
        <f>E12+E14+E18+E20+E22+E24+E26+E30+E32+E35+E37+E39+E40+E41</f>
        <v>637395</v>
      </c>
      <c r="F42" s="86">
        <f>F12+F14+F18+F20+F22+F24+F26+F30+F32+F35+F37+F39+F40+F41</f>
        <v>467970</v>
      </c>
      <c r="G42" s="153">
        <f>G12+G14+G18+G20+G22+G24+G26+G30+G32+G35+G37+G39+G40+G41</f>
        <v>589966</v>
      </c>
    </row>
    <row r="43" spans="1:8" x14ac:dyDescent="0.2">
      <c r="A43" s="132" t="s">
        <v>51</v>
      </c>
      <c r="B43" s="87"/>
      <c r="C43" s="88"/>
      <c r="D43" s="89"/>
      <c r="E43" s="90"/>
      <c r="F43" s="91"/>
      <c r="G43" s="146"/>
    </row>
    <row r="44" spans="1:8" x14ac:dyDescent="0.2">
      <c r="A44" s="58" t="s">
        <v>11</v>
      </c>
      <c r="B44" s="92" t="s">
        <v>52</v>
      </c>
      <c r="C44" s="93"/>
      <c r="D44" s="94">
        <v>2151</v>
      </c>
      <c r="E44" s="94">
        <v>9591</v>
      </c>
      <c r="F44" s="94">
        <v>7991</v>
      </c>
      <c r="G44" s="154">
        <f>19153</f>
        <v>19153</v>
      </c>
      <c r="H44" s="95"/>
    </row>
    <row r="45" spans="1:8" x14ac:dyDescent="0.2">
      <c r="A45" s="41" t="s">
        <v>32</v>
      </c>
      <c r="B45" s="19" t="s">
        <v>53</v>
      </c>
      <c r="D45" s="96">
        <v>21465</v>
      </c>
      <c r="E45" s="96">
        <v>25194</v>
      </c>
      <c r="F45" s="96">
        <v>7998</v>
      </c>
      <c r="G45" s="147">
        <f>5000+42672</f>
        <v>47672</v>
      </c>
      <c r="H45" s="98"/>
    </row>
    <row r="46" spans="1:8" x14ac:dyDescent="0.2">
      <c r="A46" s="58" t="s">
        <v>35</v>
      </c>
      <c r="B46" s="92" t="s">
        <v>54</v>
      </c>
      <c r="C46" s="93"/>
      <c r="D46" s="94">
        <v>20690</v>
      </c>
      <c r="E46" s="94">
        <v>41709</v>
      </c>
      <c r="F46" s="94">
        <v>25901</v>
      </c>
      <c r="G46" s="154">
        <f>49372</f>
        <v>49372</v>
      </c>
      <c r="H46" s="95"/>
    </row>
    <row r="47" spans="1:8" x14ac:dyDescent="0.2">
      <c r="A47" s="41" t="s">
        <v>19</v>
      </c>
      <c r="B47" s="19" t="s">
        <v>55</v>
      </c>
      <c r="D47" s="96">
        <v>2723</v>
      </c>
      <c r="E47" s="96">
        <v>3410</v>
      </c>
      <c r="F47" s="96">
        <v>2718</v>
      </c>
      <c r="G47" s="147">
        <f>500+63</f>
        <v>563</v>
      </c>
      <c r="H47" s="98"/>
    </row>
    <row r="48" spans="1:8" x14ac:dyDescent="0.2">
      <c r="A48" s="58" t="s">
        <v>56</v>
      </c>
      <c r="B48" s="92" t="s">
        <v>57</v>
      </c>
      <c r="C48" s="99"/>
      <c r="D48" s="96">
        <v>900</v>
      </c>
      <c r="E48" s="96">
        <v>1200</v>
      </c>
      <c r="F48" s="96">
        <v>1198</v>
      </c>
      <c r="G48" s="147">
        <v>0</v>
      </c>
      <c r="H48" s="19"/>
    </row>
    <row r="49" spans="1:8" x14ac:dyDescent="0.2">
      <c r="A49" s="58"/>
      <c r="B49" s="92"/>
      <c r="C49" s="99" t="s">
        <v>58</v>
      </c>
      <c r="D49" s="100">
        <v>44535</v>
      </c>
      <c r="E49" s="100">
        <v>61042</v>
      </c>
      <c r="F49" s="156">
        <v>38622</v>
      </c>
      <c r="G49" s="157">
        <v>71760</v>
      </c>
      <c r="H49" s="98"/>
    </row>
    <row r="50" spans="1:8" x14ac:dyDescent="0.2">
      <c r="A50" s="58"/>
      <c r="B50" s="92" t="s">
        <v>59</v>
      </c>
      <c r="C50" s="101"/>
      <c r="D50" s="96">
        <v>0</v>
      </c>
      <c r="E50" s="96">
        <v>4111</v>
      </c>
      <c r="F50" s="97">
        <v>0</v>
      </c>
      <c r="G50" s="147">
        <v>0</v>
      </c>
      <c r="H50" s="19"/>
    </row>
    <row r="51" spans="1:8" x14ac:dyDescent="0.2">
      <c r="A51" s="58"/>
      <c r="B51" s="92" t="s">
        <v>60</v>
      </c>
      <c r="C51" s="101"/>
      <c r="D51" s="97">
        <v>1440</v>
      </c>
      <c r="E51" s="96">
        <v>0</v>
      </c>
      <c r="F51" s="97">
        <v>0</v>
      </c>
      <c r="G51" s="147">
        <v>1440</v>
      </c>
    </row>
    <row r="52" spans="1:8" x14ac:dyDescent="0.2">
      <c r="A52" s="102"/>
      <c r="B52" s="103" t="s">
        <v>61</v>
      </c>
      <c r="C52" s="104"/>
      <c r="D52" s="105">
        <f>D44++D47+D45+D46+D48+D50+D51</f>
        <v>49369</v>
      </c>
      <c r="E52" s="105">
        <f>E44++E47+E45+E46+E48+E50+E51</f>
        <v>85215</v>
      </c>
      <c r="F52" s="105">
        <f>F44++F47+F45+F46+F48+F50+F51</f>
        <v>45806</v>
      </c>
      <c r="G52" s="148">
        <f>SUM(G44:G48)+G50+G51</f>
        <v>118200</v>
      </c>
    </row>
    <row r="53" spans="1:8" x14ac:dyDescent="0.2">
      <c r="A53" s="106" t="s">
        <v>62</v>
      </c>
      <c r="B53" s="107"/>
      <c r="C53" s="107"/>
      <c r="D53" s="108">
        <v>0</v>
      </c>
      <c r="E53" s="109">
        <v>1050</v>
      </c>
      <c r="F53" s="110">
        <v>1044</v>
      </c>
      <c r="G53" s="147">
        <v>700</v>
      </c>
      <c r="H53" s="19"/>
    </row>
    <row r="54" spans="1:8" ht="13.5" thickBot="1" x14ac:dyDescent="0.25">
      <c r="A54" s="111" t="s">
        <v>63</v>
      </c>
      <c r="B54" s="112"/>
      <c r="C54" s="112"/>
      <c r="D54" s="113">
        <f>D52+D53</f>
        <v>49369</v>
      </c>
      <c r="E54" s="113">
        <f>E52+E53</f>
        <v>86265</v>
      </c>
      <c r="F54" s="113">
        <f t="shared" ref="F54" si="9">F52+F53</f>
        <v>46850</v>
      </c>
      <c r="G54" s="149">
        <f>G52+G53</f>
        <v>118900</v>
      </c>
    </row>
    <row r="55" spans="1:8" ht="13.5" thickBot="1" x14ac:dyDescent="0.25">
      <c r="A55" s="114" t="s">
        <v>64</v>
      </c>
      <c r="B55" s="115"/>
      <c r="C55" s="115"/>
      <c r="D55" s="116">
        <f t="shared" ref="D55:G55" si="10">D42+D54</f>
        <v>600078</v>
      </c>
      <c r="E55" s="116">
        <f t="shared" si="10"/>
        <v>723660</v>
      </c>
      <c r="F55" s="116">
        <f t="shared" si="10"/>
        <v>514820</v>
      </c>
      <c r="G55" s="155">
        <f t="shared" si="10"/>
        <v>708866</v>
      </c>
    </row>
    <row r="56" spans="1:8" x14ac:dyDescent="0.2">
      <c r="A56" s="117"/>
      <c r="B56" s="118"/>
      <c r="C56" s="118"/>
      <c r="D56" s="119"/>
      <c r="E56" s="119"/>
      <c r="F56" s="119"/>
      <c r="G56" s="120"/>
    </row>
    <row r="57" spans="1:8" x14ac:dyDescent="0.2">
      <c r="A57" s="59"/>
      <c r="C57" s="121"/>
      <c r="D57" s="122"/>
      <c r="E57" s="122"/>
      <c r="F57" s="120"/>
      <c r="G57" s="120"/>
    </row>
    <row r="58" spans="1:8" x14ac:dyDescent="0.2">
      <c r="A58" s="59"/>
      <c r="C58" s="123"/>
      <c r="D58" s="120"/>
      <c r="E58" s="120"/>
      <c r="F58" s="120"/>
      <c r="G58" s="120"/>
    </row>
    <row r="59" spans="1:8" x14ac:dyDescent="0.2">
      <c r="A59" s="59"/>
      <c r="C59" s="123"/>
      <c r="D59" s="120"/>
      <c r="E59" s="120"/>
      <c r="F59" s="120"/>
      <c r="G59" s="120"/>
    </row>
    <row r="60" spans="1:8" x14ac:dyDescent="0.2">
      <c r="A60" s="59"/>
      <c r="C60" s="123"/>
      <c r="D60" s="150"/>
      <c r="E60" s="150"/>
      <c r="F60" s="120"/>
      <c r="G60" s="120"/>
    </row>
    <row r="61" spans="1:8" x14ac:dyDescent="0.2">
      <c r="A61" s="59"/>
      <c r="C61" s="123"/>
      <c r="D61" s="120"/>
      <c r="E61" s="120"/>
      <c r="F61" s="120"/>
      <c r="G61" s="120"/>
    </row>
    <row r="62" spans="1:8" x14ac:dyDescent="0.2">
      <c r="A62" s="59"/>
      <c r="C62" s="124"/>
      <c r="D62" s="120"/>
      <c r="E62" s="120"/>
      <c r="F62" s="120"/>
      <c r="G62" s="120"/>
    </row>
    <row r="63" spans="1:8" ht="14.1" customHeight="1" x14ac:dyDescent="0.2">
      <c r="A63" s="59"/>
      <c r="C63" s="123"/>
      <c r="D63" s="120"/>
      <c r="E63" s="120"/>
      <c r="F63" s="120"/>
      <c r="G63" s="120"/>
    </row>
    <row r="64" spans="1:8" ht="14.1" customHeight="1" x14ac:dyDescent="0.2">
      <c r="A64" s="125"/>
      <c r="B64" s="125"/>
      <c r="C64" s="125"/>
      <c r="D64" s="126"/>
      <c r="E64" s="127"/>
      <c r="F64" s="128"/>
    </row>
    <row r="65" spans="1:7" ht="14.1" customHeight="1" x14ac:dyDescent="0.2">
      <c r="A65" s="125"/>
      <c r="B65" s="125"/>
      <c r="C65" s="125"/>
      <c r="D65" s="129"/>
      <c r="E65" s="129"/>
      <c r="G65" s="130"/>
    </row>
    <row r="66" spans="1:7" ht="14.1" customHeight="1" x14ac:dyDescent="0.25">
      <c r="C66" s="125"/>
      <c r="D66" s="131"/>
      <c r="E66" s="131"/>
    </row>
    <row r="67" spans="1:7" ht="14.1" customHeight="1" x14ac:dyDescent="0.2"/>
    <row r="68" spans="1:7" ht="14.1" customHeight="1" x14ac:dyDescent="0.2">
      <c r="C68" s="125"/>
      <c r="D68" s="126"/>
    </row>
    <row r="69" spans="1:7" ht="14.1" customHeight="1" x14ac:dyDescent="0.2">
      <c r="C69" s="125"/>
      <c r="D69" s="129"/>
    </row>
    <row r="70" spans="1:7" ht="14.1" customHeight="1" x14ac:dyDescent="0.25">
      <c r="C70" s="125"/>
      <c r="D70" s="131"/>
    </row>
    <row r="71" spans="1:7" ht="14.1" customHeight="1" x14ac:dyDescent="0.2"/>
    <row r="72" spans="1:7" ht="14.1" customHeight="1" x14ac:dyDescent="0.2">
      <c r="C72" s="125"/>
      <c r="D72" s="126"/>
    </row>
    <row r="73" spans="1:7" ht="14.1" customHeight="1" x14ac:dyDescent="0.2">
      <c r="C73" s="125"/>
      <c r="D73" s="129"/>
    </row>
    <row r="74" spans="1:7" ht="14.1" customHeight="1" x14ac:dyDescent="0.25">
      <c r="C74" s="125"/>
      <c r="D74" s="131"/>
    </row>
    <row r="75" spans="1:7" ht="14.1" customHeight="1" x14ac:dyDescent="0.2"/>
    <row r="76" spans="1:7" ht="14.1" customHeight="1" x14ac:dyDescent="0.2">
      <c r="C76" s="125"/>
      <c r="D76" s="126"/>
    </row>
    <row r="77" spans="1:7" ht="14.1" customHeight="1" x14ac:dyDescent="0.2">
      <c r="C77" s="125"/>
      <c r="D77" s="129"/>
    </row>
    <row r="78" spans="1:7" ht="14.1" customHeight="1" x14ac:dyDescent="0.25">
      <c r="C78" s="125"/>
      <c r="D78" s="131"/>
    </row>
    <row r="79" spans="1:7" ht="14.1" customHeight="1" x14ac:dyDescent="0.2"/>
    <row r="80" spans="1:7" ht="14.1" customHeight="1" x14ac:dyDescent="0.2">
      <c r="C80" s="125"/>
      <c r="D80" s="126"/>
    </row>
    <row r="81" spans="3:4" ht="14.1" customHeight="1" x14ac:dyDescent="0.2">
      <c r="C81" s="125"/>
      <c r="D81" s="129"/>
    </row>
    <row r="82" spans="3:4" ht="14.1" customHeight="1" x14ac:dyDescent="0.25">
      <c r="C82" s="125"/>
      <c r="D82" s="131"/>
    </row>
    <row r="83" spans="3:4" ht="14.1" customHeight="1" x14ac:dyDescent="0.2"/>
    <row r="84" spans="3:4" ht="14.1" customHeight="1" x14ac:dyDescent="0.2">
      <c r="C84" s="125"/>
      <c r="D84" s="126"/>
    </row>
    <row r="85" spans="3:4" ht="14.1" customHeight="1" x14ac:dyDescent="0.2">
      <c r="C85" s="125"/>
      <c r="D85" s="129"/>
    </row>
    <row r="86" spans="3:4" ht="14.1" customHeight="1" x14ac:dyDescent="0.25">
      <c r="C86" s="125"/>
      <c r="D86" s="131"/>
    </row>
    <row r="87" spans="3:4" ht="14.1" customHeight="1" x14ac:dyDescent="0.2"/>
    <row r="88" spans="3:4" ht="14.1" customHeight="1" x14ac:dyDescent="0.2"/>
  </sheetData>
  <mergeCells count="7">
    <mergeCell ref="A7:C7"/>
    <mergeCell ref="A1:G1"/>
    <mergeCell ref="A2:D2"/>
    <mergeCell ref="E2:F2"/>
    <mergeCell ref="A3:C5"/>
    <mergeCell ref="E3:E5"/>
    <mergeCell ref="G3:G5"/>
  </mergeCells>
  <pageMargins left="0.23622047244094491" right="0.23622047244094491" top="0.55118110236220474" bottom="0.35433070866141736" header="0.31496062992125984" footer="0.31496062992125984"/>
  <pageSetup paperSize="9" scale="85" orientation="portrait" r:id="rId1"/>
  <headerFooter alignWithMargins="0"/>
  <ignoredErrors>
    <ignoredError sqref="D12: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 tab. č. 2 </vt:lpstr>
      <vt:lpstr>'Výdaje tab. č. 2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Palarčíková Věra</dc:creator>
  <cp:lastModifiedBy>Jedlička Martin</cp:lastModifiedBy>
  <cp:lastPrinted>2023-11-14T07:47:50Z</cp:lastPrinted>
  <dcterms:created xsi:type="dcterms:W3CDTF">2023-11-14T07:32:41Z</dcterms:created>
  <dcterms:modified xsi:type="dcterms:W3CDTF">2023-12-18T06:17:30Z</dcterms:modified>
</cp:coreProperties>
</file>